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195" windowWidth="7845" windowHeight="8445" activeTab="0"/>
  </bookViews>
  <sheets>
    <sheet name="總表" sheetId="1" r:id="rId1"/>
    <sheet name="圖書視聽分項" sheetId="2" r:id="rId2"/>
    <sheet name="期刊分項" sheetId="3" r:id="rId3"/>
    <sheet name="報紙分項" sheetId="4" r:id="rId4"/>
  </sheets>
  <definedNames/>
  <calcPr fullCalcOnLoad="1"/>
</workbook>
</file>

<file path=xl/comments2.xml><?xml version="1.0" encoding="utf-8"?>
<comments xmlns="http://schemas.openxmlformats.org/spreadsheetml/2006/main">
  <authors>
    <author>lib</author>
  </authors>
  <commentList>
    <comment ref="G2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採編組所購
</t>
        </r>
      </text>
    </comment>
  </commentList>
</comments>
</file>

<file path=xl/sharedStrings.xml><?xml version="1.0" encoding="utf-8"?>
<sst xmlns="http://schemas.openxmlformats.org/spreadsheetml/2006/main" count="176" uniqueCount="88">
  <si>
    <t>單位</t>
  </si>
  <si>
    <t>圖書館+行政單位</t>
  </si>
  <si>
    <t>總計</t>
  </si>
  <si>
    <t>醫
學
院</t>
  </si>
  <si>
    <t>人
社
院</t>
  </si>
  <si>
    <t>教
傳
院</t>
  </si>
  <si>
    <t>圖書</t>
  </si>
  <si>
    <t>圖書總計</t>
  </si>
  <si>
    <t>視聽總計</t>
  </si>
  <si>
    <t>總計</t>
  </si>
  <si>
    <t>電子書</t>
  </si>
  <si>
    <t>人
社
院</t>
  </si>
  <si>
    <t>教
傳
院</t>
  </si>
  <si>
    <t>期刊報紙</t>
  </si>
  <si>
    <t>西文</t>
  </si>
  <si>
    <r>
      <rPr>
        <sz val="14"/>
        <color indexed="8"/>
        <rFont val="標楷體"/>
        <family val="4"/>
      </rPr>
      <t>電子版</t>
    </r>
  </si>
  <si>
    <r>
      <rPr>
        <sz val="14"/>
        <color indexed="8"/>
        <rFont val="標楷體"/>
        <family val="4"/>
      </rPr>
      <t>紙本</t>
    </r>
  </si>
  <si>
    <r>
      <rPr>
        <sz val="14"/>
        <color indexed="8"/>
        <rFont val="標楷體"/>
        <family val="4"/>
      </rPr>
      <t>種數</t>
    </r>
  </si>
  <si>
    <t>報紙</t>
  </si>
  <si>
    <t>期刊</t>
  </si>
  <si>
    <t>生科院</t>
  </si>
  <si>
    <t>生科院</t>
  </si>
  <si>
    <t>視聽</t>
  </si>
  <si>
    <t>資料庫</t>
  </si>
  <si>
    <t>99學年各單位經費實際使用情形(決算)：統計至100/07/31</t>
  </si>
  <si>
    <t>醫學系</t>
  </si>
  <si>
    <t>醫科所(博士班)</t>
  </si>
  <si>
    <t>微免生化所(碩士班)</t>
  </si>
  <si>
    <t>生解所(碩士班)</t>
  </si>
  <si>
    <t>護理系(含碩士班)</t>
  </si>
  <si>
    <t>公衛系(含碩士班)</t>
  </si>
  <si>
    <t>醫技系(含碩士班)</t>
  </si>
  <si>
    <t>醫資系(含碩士班)</t>
  </si>
  <si>
    <t>藥毒所(含碩博士班)</t>
  </si>
  <si>
    <t>物治系</t>
  </si>
  <si>
    <t>生科系(含碩士班)</t>
  </si>
  <si>
    <t>分遺系(含碩士班)</t>
  </si>
  <si>
    <t>社工系(含碩士班)</t>
  </si>
  <si>
    <t>人發系(含碩士班)</t>
  </si>
  <si>
    <t>宗教所(碩士班)</t>
  </si>
  <si>
    <t>東語系</t>
  </si>
  <si>
    <t>英美系</t>
  </si>
  <si>
    <t>教研所(碩士班)+師培</t>
  </si>
  <si>
    <t>傳播學系(含碩士班)</t>
  </si>
  <si>
    <t>兒家系</t>
  </si>
  <si>
    <t>通識中心</t>
  </si>
  <si>
    <t>刊數</t>
  </si>
  <si>
    <t>總金額 NT$</t>
  </si>
  <si>
    <t>數量</t>
  </si>
  <si>
    <t>經費</t>
  </si>
  <si>
    <t>人發系所</t>
  </si>
  <si>
    <t>公衛系所</t>
  </si>
  <si>
    <t>分生人遺系所</t>
  </si>
  <si>
    <t>生科系所</t>
  </si>
  <si>
    <t>生理暨解剖所</t>
  </si>
  <si>
    <t>兒家系</t>
  </si>
  <si>
    <t>宗教所</t>
  </si>
  <si>
    <t>東語系</t>
  </si>
  <si>
    <t>社工系所</t>
  </si>
  <si>
    <t>英美系</t>
  </si>
  <si>
    <t>教研所</t>
  </si>
  <si>
    <t>通識中心</t>
  </si>
  <si>
    <t>傳播系所</t>
  </si>
  <si>
    <t>微免生化碩</t>
  </si>
  <si>
    <t>圖書館</t>
  </si>
  <si>
    <t>醫技系所</t>
  </si>
  <si>
    <t>醫資系所</t>
  </si>
  <si>
    <t>醫科所</t>
  </si>
  <si>
    <t>醫學系（總）</t>
  </si>
  <si>
    <t>藥毒所</t>
  </si>
  <si>
    <t>護理系所</t>
  </si>
  <si>
    <t>物治系</t>
  </si>
  <si>
    <t>西文</t>
  </si>
  <si>
    <t>中文</t>
  </si>
  <si>
    <t>港陸</t>
  </si>
  <si>
    <t>日文</t>
  </si>
  <si>
    <t>總計</t>
  </si>
  <si>
    <t>中文圖書(系)</t>
  </si>
  <si>
    <t>中文圖書(圖)</t>
  </si>
  <si>
    <t>西文圖書(系)</t>
  </si>
  <si>
    <t>視聽資料(系)</t>
  </si>
  <si>
    <t>視聽資料(圖)</t>
  </si>
  <si>
    <t>行政</t>
  </si>
  <si>
    <t>99學年各單位經費使用情形(決算)：統計至100/07/31敬請各單位參考</t>
  </si>
  <si>
    <t>1.金額數字與會計系統有差距，主因為匯差( 會計系統-西文圖書金額-3039913元)</t>
  </si>
  <si>
    <t>西文圖書(匯率差)</t>
  </si>
  <si>
    <t>99' 起, 匯率差額分攤至各系所中 : 3039913-3021257=18656</t>
  </si>
  <si>
    <t>2.圖書館的錢, 分擔至各系所.通識中心及行政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</si>
</sst>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#,##0.00_);[Red]\(#,##0.0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US$&quot;#,##0.00"/>
    <numFmt numFmtId="184" formatCode="&quot;NT$&quot;#,##0_);[Red]\(&quot;NT$&quot;#,##0\)"/>
    <numFmt numFmtId="185" formatCode="#,##0_);[Red]\(#,##0\)"/>
    <numFmt numFmtId="186" formatCode="#,##0.0_);[Red]\(#,##0.0\)"/>
    <numFmt numFmtId="187" formatCode="0_);[Red]\(0\)"/>
  </numFmts>
  <fonts count="20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2"/>
      <name val="新細明體"/>
      <family val="1"/>
    </font>
    <font>
      <sz val="14"/>
      <color indexed="8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sz val="12"/>
      <color indexed="10"/>
      <name val="新細明體"/>
      <family val="1"/>
    </font>
    <font>
      <sz val="12"/>
      <color indexed="8"/>
      <name val="細明體"/>
      <family val="3"/>
    </font>
    <font>
      <sz val="14"/>
      <name val="Arial"/>
      <family val="2"/>
    </font>
    <font>
      <sz val="14"/>
      <name val="細明體"/>
      <family val="3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76" fontId="0" fillId="0" borderId="4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0" borderId="0" xfId="15" applyFont="1" applyBorder="1" applyAlignment="1">
      <alignment vertical="top"/>
      <protection/>
    </xf>
    <xf numFmtId="0" fontId="8" fillId="0" borderId="0" xfId="15" applyFont="1" applyBorder="1" applyAlignment="1">
      <alignment horizontal="right" vertical="top"/>
      <protection/>
    </xf>
    <xf numFmtId="0" fontId="8" fillId="0" borderId="1" xfId="15" applyFont="1" applyBorder="1" applyAlignment="1">
      <alignment horizontal="center" vertical="top"/>
      <protection/>
    </xf>
    <xf numFmtId="0" fontId="8" fillId="0" borderId="0" xfId="15" applyFont="1" applyBorder="1" applyAlignment="1">
      <alignment horizontal="center" vertical="top"/>
      <protection/>
    </xf>
    <xf numFmtId="0" fontId="8" fillId="0" borderId="1" xfId="15" applyFont="1" applyFill="1" applyBorder="1" applyAlignment="1">
      <alignment horizontal="right" vertical="top" wrapText="1"/>
      <protection/>
    </xf>
    <xf numFmtId="0" fontId="8" fillId="0" borderId="1" xfId="15" applyFont="1" applyBorder="1" applyAlignment="1">
      <alignment horizontal="right" vertical="top"/>
      <protection/>
    </xf>
    <xf numFmtId="179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15" applyFont="1" applyBorder="1" applyAlignment="1">
      <alignment horizontal="center" vertical="top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5" fillId="0" borderId="0" xfId="15" applyFont="1" applyBorder="1" applyAlignment="1">
      <alignment vertical="top"/>
      <protection/>
    </xf>
    <xf numFmtId="0" fontId="16" fillId="0" borderId="0" xfId="15" applyFont="1" applyBorder="1" applyAlignment="1">
      <alignment vertical="top"/>
      <protection/>
    </xf>
    <xf numFmtId="0" fontId="1" fillId="0" borderId="1" xfId="0" applyFont="1" applyFill="1" applyBorder="1" applyAlignment="1">
      <alignment/>
    </xf>
    <xf numFmtId="0" fontId="17" fillId="0" borderId="0" xfId="15" applyFont="1" applyBorder="1" applyAlignment="1">
      <alignment vertical="top"/>
      <protection/>
    </xf>
    <xf numFmtId="0" fontId="17" fillId="0" borderId="0" xfId="15" applyFont="1" applyBorder="1" applyAlignment="1">
      <alignment horizontal="center" vertical="top"/>
      <protection/>
    </xf>
    <xf numFmtId="179" fontId="6" fillId="0" borderId="1" xfId="0" applyNumberFormat="1" applyFont="1" applyBorder="1" applyAlignment="1">
      <alignment/>
    </xf>
    <xf numFmtId="176" fontId="0" fillId="0" borderId="5" xfId="0" applyNumberFormat="1" applyBorder="1" applyAlignment="1">
      <alignment/>
    </xf>
    <xf numFmtId="0" fontId="14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176" fontId="1" fillId="2" borderId="1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3" borderId="1" xfId="0" applyNumberFormat="1" applyFont="1" applyFill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18" fillId="0" borderId="8" xfId="0" applyNumberFormat="1" applyFont="1" applyBorder="1" applyAlignment="1">
      <alignment horizontal="center" vertical="center"/>
    </xf>
    <xf numFmtId="185" fontId="18" fillId="0" borderId="9" xfId="0" applyNumberFormat="1" applyFont="1" applyBorder="1" applyAlignment="1">
      <alignment horizontal="center" vertical="center"/>
    </xf>
    <xf numFmtId="186" fontId="18" fillId="4" borderId="8" xfId="0" applyNumberFormat="1" applyFont="1" applyFill="1" applyBorder="1" applyAlignment="1">
      <alignment horizontal="center" vertical="center"/>
    </xf>
    <xf numFmtId="186" fontId="18" fillId="4" borderId="9" xfId="0" applyNumberFormat="1" applyFont="1" applyFill="1" applyBorder="1" applyAlignment="1">
      <alignment horizontal="center" vertical="center"/>
    </xf>
    <xf numFmtId="185" fontId="18" fillId="5" borderId="8" xfId="0" applyNumberFormat="1" applyFont="1" applyFill="1" applyBorder="1" applyAlignment="1">
      <alignment horizontal="center" vertical="center"/>
    </xf>
    <xf numFmtId="185" fontId="18" fillId="5" borderId="9" xfId="0" applyNumberFormat="1" applyFont="1" applyFill="1" applyBorder="1" applyAlignment="1">
      <alignment horizontal="center" vertical="center"/>
    </xf>
    <xf numFmtId="185" fontId="18" fillId="2" borderId="8" xfId="0" applyNumberFormat="1" applyFont="1" applyFill="1" applyBorder="1" applyAlignment="1">
      <alignment horizontal="center" vertical="center"/>
    </xf>
    <xf numFmtId="185" fontId="18" fillId="2" borderId="9" xfId="0" applyNumberFormat="1" applyFont="1" applyFill="1" applyBorder="1" applyAlignment="1">
      <alignment horizontal="center" vertical="center"/>
    </xf>
    <xf numFmtId="185" fontId="18" fillId="6" borderId="8" xfId="0" applyNumberFormat="1" applyFont="1" applyFill="1" applyBorder="1" applyAlignment="1">
      <alignment horizontal="center" vertical="center"/>
    </xf>
    <xf numFmtId="185" fontId="18" fillId="6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1" xfId="15" applyFont="1" applyBorder="1" applyAlignment="1">
      <alignment horizontal="center" vertical="top"/>
      <protection/>
    </xf>
    <xf numFmtId="0" fontId="8" fillId="0" borderId="1" xfId="15" applyFont="1" applyBorder="1" applyAlignment="1">
      <alignment horizontal="center" vertical="top"/>
      <protection/>
    </xf>
    <xf numFmtId="0" fontId="8" fillId="0" borderId="1" xfId="15" applyFont="1" applyBorder="1" applyAlignment="1">
      <alignment vertical="top"/>
      <protection/>
    </xf>
    <xf numFmtId="0" fontId="0" fillId="0" borderId="10" xfId="0" applyBorder="1" applyAlignment="1">
      <alignment horizontal="center" vertical="center"/>
    </xf>
  </cellXfs>
  <cellStyles count="9">
    <cellStyle name="Normal" xfId="0"/>
    <cellStyle name="一般_96 學年度各單位期刊決算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80975" cy="1647825"/>
    <xdr:sp fLocksText="0">
      <xdr:nvSpPr>
        <xdr:cNvPr id="1" name="文字方塊 2"/>
        <xdr:cNvSpPr txBox="1">
          <a:spLocks noChangeArrowheads="1"/>
        </xdr:cNvSpPr>
      </xdr:nvSpPr>
      <xdr:spPr>
        <a:xfrm>
          <a:off x="3486150" y="0"/>
          <a:ext cx="180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647825"/>
    <xdr:sp fLocksText="0">
      <xdr:nvSpPr>
        <xdr:cNvPr id="2" name="TextBox 2"/>
        <xdr:cNvSpPr txBox="1">
          <a:spLocks noChangeArrowheads="1"/>
        </xdr:cNvSpPr>
      </xdr:nvSpPr>
      <xdr:spPr>
        <a:xfrm>
          <a:off x="3486150" y="0"/>
          <a:ext cx="1524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647825"/>
    <xdr:sp fLocksText="0">
      <xdr:nvSpPr>
        <xdr:cNvPr id="3" name="TextBox 3"/>
        <xdr:cNvSpPr txBox="1">
          <a:spLocks noChangeArrowheads="1"/>
        </xdr:cNvSpPr>
      </xdr:nvSpPr>
      <xdr:spPr>
        <a:xfrm>
          <a:off x="3486150" y="0"/>
          <a:ext cx="1524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647825"/>
    <xdr:sp fLocksText="0">
      <xdr:nvSpPr>
        <xdr:cNvPr id="4" name="TextBox 4"/>
        <xdr:cNvSpPr txBox="1">
          <a:spLocks noChangeArrowheads="1"/>
        </xdr:cNvSpPr>
      </xdr:nvSpPr>
      <xdr:spPr>
        <a:xfrm>
          <a:off x="3486150" y="0"/>
          <a:ext cx="180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543050"/>
    <xdr:sp fLocksText="0">
      <xdr:nvSpPr>
        <xdr:cNvPr id="5" name="TextBox 5"/>
        <xdr:cNvSpPr txBox="1">
          <a:spLocks noChangeArrowheads="1"/>
        </xdr:cNvSpPr>
      </xdr:nvSpPr>
      <xdr:spPr>
        <a:xfrm>
          <a:off x="3486150" y="0"/>
          <a:ext cx="1809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543050"/>
    <xdr:sp fLocksText="0">
      <xdr:nvSpPr>
        <xdr:cNvPr id="6" name="TextBox 6"/>
        <xdr:cNvSpPr txBox="1">
          <a:spLocks noChangeArrowheads="1"/>
        </xdr:cNvSpPr>
      </xdr:nvSpPr>
      <xdr:spPr>
        <a:xfrm>
          <a:off x="3486150" y="0"/>
          <a:ext cx="1524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543050"/>
    <xdr:sp fLocksText="0">
      <xdr:nvSpPr>
        <xdr:cNvPr id="7" name="TextBox 7"/>
        <xdr:cNvSpPr txBox="1">
          <a:spLocks noChangeArrowheads="1"/>
        </xdr:cNvSpPr>
      </xdr:nvSpPr>
      <xdr:spPr>
        <a:xfrm>
          <a:off x="3486150" y="0"/>
          <a:ext cx="1524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543050"/>
    <xdr:sp fLocksText="0">
      <xdr:nvSpPr>
        <xdr:cNvPr id="8" name="TextBox 8"/>
        <xdr:cNvSpPr txBox="1">
          <a:spLocks noChangeArrowheads="1"/>
        </xdr:cNvSpPr>
      </xdr:nvSpPr>
      <xdr:spPr>
        <a:xfrm>
          <a:off x="3486150" y="0"/>
          <a:ext cx="1809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543050"/>
    <xdr:sp fLocksText="0">
      <xdr:nvSpPr>
        <xdr:cNvPr id="9" name="TextBox 9"/>
        <xdr:cNvSpPr txBox="1">
          <a:spLocks noChangeArrowheads="1"/>
        </xdr:cNvSpPr>
      </xdr:nvSpPr>
      <xdr:spPr>
        <a:xfrm>
          <a:off x="3486150" y="0"/>
          <a:ext cx="1809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647825"/>
    <xdr:sp fLocksText="0">
      <xdr:nvSpPr>
        <xdr:cNvPr id="10" name="TextBox 10"/>
        <xdr:cNvSpPr txBox="1">
          <a:spLocks noChangeArrowheads="1"/>
        </xdr:cNvSpPr>
      </xdr:nvSpPr>
      <xdr:spPr>
        <a:xfrm>
          <a:off x="3486150" y="0"/>
          <a:ext cx="180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647825"/>
    <xdr:sp fLocksText="0">
      <xdr:nvSpPr>
        <xdr:cNvPr id="11" name="TextBox 11"/>
        <xdr:cNvSpPr txBox="1">
          <a:spLocks noChangeArrowheads="1"/>
        </xdr:cNvSpPr>
      </xdr:nvSpPr>
      <xdr:spPr>
        <a:xfrm>
          <a:off x="3486150" y="0"/>
          <a:ext cx="1524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647825"/>
    <xdr:sp fLocksText="0">
      <xdr:nvSpPr>
        <xdr:cNvPr id="12" name="TextBox 12"/>
        <xdr:cNvSpPr txBox="1">
          <a:spLocks noChangeArrowheads="1"/>
        </xdr:cNvSpPr>
      </xdr:nvSpPr>
      <xdr:spPr>
        <a:xfrm>
          <a:off x="3486150" y="0"/>
          <a:ext cx="1524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647825"/>
    <xdr:sp fLocksText="0">
      <xdr:nvSpPr>
        <xdr:cNvPr id="13" name="TextBox 13"/>
        <xdr:cNvSpPr txBox="1">
          <a:spLocks noChangeArrowheads="1"/>
        </xdr:cNvSpPr>
      </xdr:nvSpPr>
      <xdr:spPr>
        <a:xfrm>
          <a:off x="3486150" y="0"/>
          <a:ext cx="180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543050"/>
    <xdr:sp fLocksText="0">
      <xdr:nvSpPr>
        <xdr:cNvPr id="14" name="TextBox 14"/>
        <xdr:cNvSpPr txBox="1">
          <a:spLocks noChangeArrowheads="1"/>
        </xdr:cNvSpPr>
      </xdr:nvSpPr>
      <xdr:spPr>
        <a:xfrm>
          <a:off x="3486150" y="0"/>
          <a:ext cx="1809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543050"/>
    <xdr:sp fLocksText="0">
      <xdr:nvSpPr>
        <xdr:cNvPr id="15" name="TextBox 15"/>
        <xdr:cNvSpPr txBox="1">
          <a:spLocks noChangeArrowheads="1"/>
        </xdr:cNvSpPr>
      </xdr:nvSpPr>
      <xdr:spPr>
        <a:xfrm>
          <a:off x="3486150" y="0"/>
          <a:ext cx="1524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543050"/>
    <xdr:sp fLocksText="0">
      <xdr:nvSpPr>
        <xdr:cNvPr id="16" name="TextBox 16"/>
        <xdr:cNvSpPr txBox="1">
          <a:spLocks noChangeArrowheads="1"/>
        </xdr:cNvSpPr>
      </xdr:nvSpPr>
      <xdr:spPr>
        <a:xfrm>
          <a:off x="3486150" y="0"/>
          <a:ext cx="1524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543050"/>
    <xdr:sp fLocksText="0">
      <xdr:nvSpPr>
        <xdr:cNvPr id="17" name="TextBox 17"/>
        <xdr:cNvSpPr txBox="1">
          <a:spLocks noChangeArrowheads="1"/>
        </xdr:cNvSpPr>
      </xdr:nvSpPr>
      <xdr:spPr>
        <a:xfrm>
          <a:off x="3486150" y="0"/>
          <a:ext cx="1809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543050"/>
    <xdr:sp fLocksText="0">
      <xdr:nvSpPr>
        <xdr:cNvPr id="18" name="TextBox 18"/>
        <xdr:cNvSpPr txBox="1">
          <a:spLocks noChangeArrowheads="1"/>
        </xdr:cNvSpPr>
      </xdr:nvSpPr>
      <xdr:spPr>
        <a:xfrm>
          <a:off x="3486150" y="0"/>
          <a:ext cx="1809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19" name="TextBox 19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409700"/>
    <xdr:sp fLocksText="0">
      <xdr:nvSpPr>
        <xdr:cNvPr id="20" name="TextBox 20"/>
        <xdr:cNvSpPr txBox="1">
          <a:spLocks noChangeArrowheads="1"/>
        </xdr:cNvSpPr>
      </xdr:nvSpPr>
      <xdr:spPr>
        <a:xfrm>
          <a:off x="3486150" y="0"/>
          <a:ext cx="1524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409700"/>
    <xdr:sp fLocksText="0">
      <xdr:nvSpPr>
        <xdr:cNvPr id="21" name="TextBox 21"/>
        <xdr:cNvSpPr txBox="1">
          <a:spLocks noChangeArrowheads="1"/>
        </xdr:cNvSpPr>
      </xdr:nvSpPr>
      <xdr:spPr>
        <a:xfrm>
          <a:off x="3486150" y="0"/>
          <a:ext cx="1524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22" name="TextBox 22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23" name="TextBox 23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409700"/>
    <xdr:sp fLocksText="0">
      <xdr:nvSpPr>
        <xdr:cNvPr id="24" name="TextBox 24"/>
        <xdr:cNvSpPr txBox="1">
          <a:spLocks noChangeArrowheads="1"/>
        </xdr:cNvSpPr>
      </xdr:nvSpPr>
      <xdr:spPr>
        <a:xfrm>
          <a:off x="3486150" y="0"/>
          <a:ext cx="1524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409700"/>
    <xdr:sp fLocksText="0">
      <xdr:nvSpPr>
        <xdr:cNvPr id="25" name="TextBox 25"/>
        <xdr:cNvSpPr txBox="1">
          <a:spLocks noChangeArrowheads="1"/>
        </xdr:cNvSpPr>
      </xdr:nvSpPr>
      <xdr:spPr>
        <a:xfrm>
          <a:off x="3486150" y="0"/>
          <a:ext cx="1524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26" name="TextBox 26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27" name="TextBox 27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28" name="TextBox 28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409700"/>
    <xdr:sp fLocksText="0">
      <xdr:nvSpPr>
        <xdr:cNvPr id="29" name="TextBox 29"/>
        <xdr:cNvSpPr txBox="1">
          <a:spLocks noChangeArrowheads="1"/>
        </xdr:cNvSpPr>
      </xdr:nvSpPr>
      <xdr:spPr>
        <a:xfrm>
          <a:off x="3486150" y="0"/>
          <a:ext cx="1524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409700"/>
    <xdr:sp fLocksText="0">
      <xdr:nvSpPr>
        <xdr:cNvPr id="30" name="TextBox 30"/>
        <xdr:cNvSpPr txBox="1">
          <a:spLocks noChangeArrowheads="1"/>
        </xdr:cNvSpPr>
      </xdr:nvSpPr>
      <xdr:spPr>
        <a:xfrm>
          <a:off x="3486150" y="0"/>
          <a:ext cx="1524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31" name="TextBox 31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32" name="TextBox 32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409700"/>
    <xdr:sp fLocksText="0">
      <xdr:nvSpPr>
        <xdr:cNvPr id="33" name="TextBox 33"/>
        <xdr:cNvSpPr txBox="1">
          <a:spLocks noChangeArrowheads="1"/>
        </xdr:cNvSpPr>
      </xdr:nvSpPr>
      <xdr:spPr>
        <a:xfrm>
          <a:off x="3486150" y="0"/>
          <a:ext cx="1524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52400" cy="1409700"/>
    <xdr:sp fLocksText="0">
      <xdr:nvSpPr>
        <xdr:cNvPr id="34" name="TextBox 34"/>
        <xdr:cNvSpPr txBox="1">
          <a:spLocks noChangeArrowheads="1"/>
        </xdr:cNvSpPr>
      </xdr:nvSpPr>
      <xdr:spPr>
        <a:xfrm>
          <a:off x="3486150" y="0"/>
          <a:ext cx="1524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35" name="TextBox 35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0975" cy="1409700"/>
    <xdr:sp fLocksText="0">
      <xdr:nvSpPr>
        <xdr:cNvPr id="36" name="TextBox 36"/>
        <xdr:cNvSpPr txBox="1">
          <a:spLocks noChangeArrowheads="1"/>
        </xdr:cNvSpPr>
      </xdr:nvSpPr>
      <xdr:spPr>
        <a:xfrm>
          <a:off x="3486150" y="0"/>
          <a:ext cx="180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323975"/>
    <xdr:sp fLocksText="0">
      <xdr:nvSpPr>
        <xdr:cNvPr id="37" name="TextBox 37"/>
        <xdr:cNvSpPr txBox="1">
          <a:spLocks noChangeArrowheads="1"/>
        </xdr:cNvSpPr>
      </xdr:nvSpPr>
      <xdr:spPr>
        <a:xfrm>
          <a:off x="3486150" y="21717000"/>
          <a:ext cx="1809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52400" cy="1323975"/>
    <xdr:sp fLocksText="0">
      <xdr:nvSpPr>
        <xdr:cNvPr id="38" name="TextBox 38"/>
        <xdr:cNvSpPr txBox="1">
          <a:spLocks noChangeArrowheads="1"/>
        </xdr:cNvSpPr>
      </xdr:nvSpPr>
      <xdr:spPr>
        <a:xfrm>
          <a:off x="3486150" y="21717000"/>
          <a:ext cx="1524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52400" cy="1323975"/>
    <xdr:sp fLocksText="0">
      <xdr:nvSpPr>
        <xdr:cNvPr id="39" name="TextBox 39"/>
        <xdr:cNvSpPr txBox="1">
          <a:spLocks noChangeArrowheads="1"/>
        </xdr:cNvSpPr>
      </xdr:nvSpPr>
      <xdr:spPr>
        <a:xfrm>
          <a:off x="3486150" y="21717000"/>
          <a:ext cx="1524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323975"/>
    <xdr:sp fLocksText="0">
      <xdr:nvSpPr>
        <xdr:cNvPr id="40" name="TextBox 40"/>
        <xdr:cNvSpPr txBox="1">
          <a:spLocks noChangeArrowheads="1"/>
        </xdr:cNvSpPr>
      </xdr:nvSpPr>
      <xdr:spPr>
        <a:xfrm>
          <a:off x="3486150" y="21717000"/>
          <a:ext cx="1809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257300"/>
    <xdr:sp fLocksText="0">
      <xdr:nvSpPr>
        <xdr:cNvPr id="41" name="TextBox 41"/>
        <xdr:cNvSpPr txBox="1">
          <a:spLocks noChangeArrowheads="1"/>
        </xdr:cNvSpPr>
      </xdr:nvSpPr>
      <xdr:spPr>
        <a:xfrm>
          <a:off x="3486150" y="21717000"/>
          <a:ext cx="1809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52400" cy="1257300"/>
    <xdr:sp fLocksText="0">
      <xdr:nvSpPr>
        <xdr:cNvPr id="42" name="TextBox 42"/>
        <xdr:cNvSpPr txBox="1">
          <a:spLocks noChangeArrowheads="1"/>
        </xdr:cNvSpPr>
      </xdr:nvSpPr>
      <xdr:spPr>
        <a:xfrm>
          <a:off x="3486150" y="21717000"/>
          <a:ext cx="1524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52400" cy="1257300"/>
    <xdr:sp fLocksText="0">
      <xdr:nvSpPr>
        <xdr:cNvPr id="43" name="TextBox 43"/>
        <xdr:cNvSpPr txBox="1">
          <a:spLocks noChangeArrowheads="1"/>
        </xdr:cNvSpPr>
      </xdr:nvSpPr>
      <xdr:spPr>
        <a:xfrm>
          <a:off x="3486150" y="21717000"/>
          <a:ext cx="1524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257300"/>
    <xdr:sp fLocksText="0">
      <xdr:nvSpPr>
        <xdr:cNvPr id="44" name="TextBox 44"/>
        <xdr:cNvSpPr txBox="1">
          <a:spLocks noChangeArrowheads="1"/>
        </xdr:cNvSpPr>
      </xdr:nvSpPr>
      <xdr:spPr>
        <a:xfrm>
          <a:off x="3486150" y="21717000"/>
          <a:ext cx="1809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257300"/>
    <xdr:sp fLocksText="0">
      <xdr:nvSpPr>
        <xdr:cNvPr id="45" name="TextBox 45"/>
        <xdr:cNvSpPr txBox="1">
          <a:spLocks noChangeArrowheads="1"/>
        </xdr:cNvSpPr>
      </xdr:nvSpPr>
      <xdr:spPr>
        <a:xfrm>
          <a:off x="3486150" y="21717000"/>
          <a:ext cx="1809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323975"/>
    <xdr:sp fLocksText="0">
      <xdr:nvSpPr>
        <xdr:cNvPr id="46" name="TextBox 46"/>
        <xdr:cNvSpPr txBox="1">
          <a:spLocks noChangeArrowheads="1"/>
        </xdr:cNvSpPr>
      </xdr:nvSpPr>
      <xdr:spPr>
        <a:xfrm>
          <a:off x="3486150" y="21717000"/>
          <a:ext cx="1809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52400" cy="1323975"/>
    <xdr:sp fLocksText="0">
      <xdr:nvSpPr>
        <xdr:cNvPr id="47" name="TextBox 47"/>
        <xdr:cNvSpPr txBox="1">
          <a:spLocks noChangeArrowheads="1"/>
        </xdr:cNvSpPr>
      </xdr:nvSpPr>
      <xdr:spPr>
        <a:xfrm>
          <a:off x="3486150" y="21717000"/>
          <a:ext cx="1524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52400" cy="1323975"/>
    <xdr:sp fLocksText="0">
      <xdr:nvSpPr>
        <xdr:cNvPr id="48" name="TextBox 48"/>
        <xdr:cNvSpPr txBox="1">
          <a:spLocks noChangeArrowheads="1"/>
        </xdr:cNvSpPr>
      </xdr:nvSpPr>
      <xdr:spPr>
        <a:xfrm>
          <a:off x="3486150" y="21717000"/>
          <a:ext cx="1524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323975"/>
    <xdr:sp fLocksText="0">
      <xdr:nvSpPr>
        <xdr:cNvPr id="49" name="TextBox 49"/>
        <xdr:cNvSpPr txBox="1">
          <a:spLocks noChangeArrowheads="1"/>
        </xdr:cNvSpPr>
      </xdr:nvSpPr>
      <xdr:spPr>
        <a:xfrm>
          <a:off x="3486150" y="21717000"/>
          <a:ext cx="1809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257300"/>
    <xdr:sp fLocksText="0">
      <xdr:nvSpPr>
        <xdr:cNvPr id="50" name="TextBox 50"/>
        <xdr:cNvSpPr txBox="1">
          <a:spLocks noChangeArrowheads="1"/>
        </xdr:cNvSpPr>
      </xdr:nvSpPr>
      <xdr:spPr>
        <a:xfrm>
          <a:off x="3486150" y="21717000"/>
          <a:ext cx="1809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52400" cy="1257300"/>
    <xdr:sp fLocksText="0">
      <xdr:nvSpPr>
        <xdr:cNvPr id="51" name="TextBox 51"/>
        <xdr:cNvSpPr txBox="1">
          <a:spLocks noChangeArrowheads="1"/>
        </xdr:cNvSpPr>
      </xdr:nvSpPr>
      <xdr:spPr>
        <a:xfrm>
          <a:off x="3486150" y="21717000"/>
          <a:ext cx="1524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52400" cy="1257300"/>
    <xdr:sp fLocksText="0">
      <xdr:nvSpPr>
        <xdr:cNvPr id="52" name="TextBox 52"/>
        <xdr:cNvSpPr txBox="1">
          <a:spLocks noChangeArrowheads="1"/>
        </xdr:cNvSpPr>
      </xdr:nvSpPr>
      <xdr:spPr>
        <a:xfrm>
          <a:off x="3486150" y="21717000"/>
          <a:ext cx="1524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257300"/>
    <xdr:sp fLocksText="0">
      <xdr:nvSpPr>
        <xdr:cNvPr id="53" name="TextBox 53"/>
        <xdr:cNvSpPr txBox="1">
          <a:spLocks noChangeArrowheads="1"/>
        </xdr:cNvSpPr>
      </xdr:nvSpPr>
      <xdr:spPr>
        <a:xfrm>
          <a:off x="3486150" y="21717000"/>
          <a:ext cx="1809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0975" cy="1257300"/>
    <xdr:sp fLocksText="0">
      <xdr:nvSpPr>
        <xdr:cNvPr id="54" name="TextBox 54"/>
        <xdr:cNvSpPr txBox="1">
          <a:spLocks noChangeArrowheads="1"/>
        </xdr:cNvSpPr>
      </xdr:nvSpPr>
      <xdr:spPr>
        <a:xfrm>
          <a:off x="3486150" y="21717000"/>
          <a:ext cx="1809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55" name="TextBox 55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52400" cy="1028700"/>
    <xdr:sp fLocksText="0">
      <xdr:nvSpPr>
        <xdr:cNvPr id="56" name="TextBox 56"/>
        <xdr:cNvSpPr txBox="1">
          <a:spLocks noChangeArrowheads="1"/>
        </xdr:cNvSpPr>
      </xdr:nvSpPr>
      <xdr:spPr>
        <a:xfrm>
          <a:off x="3486150" y="28079700"/>
          <a:ext cx="1524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52400" cy="1028700"/>
    <xdr:sp fLocksText="0">
      <xdr:nvSpPr>
        <xdr:cNvPr id="57" name="TextBox 57"/>
        <xdr:cNvSpPr txBox="1">
          <a:spLocks noChangeArrowheads="1"/>
        </xdr:cNvSpPr>
      </xdr:nvSpPr>
      <xdr:spPr>
        <a:xfrm>
          <a:off x="3486150" y="28079700"/>
          <a:ext cx="1524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58" name="TextBox 58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59" name="TextBox 59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52400" cy="1028700"/>
    <xdr:sp fLocksText="0">
      <xdr:nvSpPr>
        <xdr:cNvPr id="60" name="TextBox 60"/>
        <xdr:cNvSpPr txBox="1">
          <a:spLocks noChangeArrowheads="1"/>
        </xdr:cNvSpPr>
      </xdr:nvSpPr>
      <xdr:spPr>
        <a:xfrm>
          <a:off x="3486150" y="28079700"/>
          <a:ext cx="1524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52400" cy="1028700"/>
    <xdr:sp fLocksText="0">
      <xdr:nvSpPr>
        <xdr:cNvPr id="61" name="TextBox 61"/>
        <xdr:cNvSpPr txBox="1">
          <a:spLocks noChangeArrowheads="1"/>
        </xdr:cNvSpPr>
      </xdr:nvSpPr>
      <xdr:spPr>
        <a:xfrm>
          <a:off x="3486150" y="28079700"/>
          <a:ext cx="1524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62" name="TextBox 62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63" name="TextBox 63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64" name="TextBox 64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52400" cy="1028700"/>
    <xdr:sp fLocksText="0">
      <xdr:nvSpPr>
        <xdr:cNvPr id="65" name="TextBox 65"/>
        <xdr:cNvSpPr txBox="1">
          <a:spLocks noChangeArrowheads="1"/>
        </xdr:cNvSpPr>
      </xdr:nvSpPr>
      <xdr:spPr>
        <a:xfrm>
          <a:off x="3486150" y="28079700"/>
          <a:ext cx="1524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52400" cy="1028700"/>
    <xdr:sp fLocksText="0">
      <xdr:nvSpPr>
        <xdr:cNvPr id="66" name="TextBox 66"/>
        <xdr:cNvSpPr txBox="1">
          <a:spLocks noChangeArrowheads="1"/>
        </xdr:cNvSpPr>
      </xdr:nvSpPr>
      <xdr:spPr>
        <a:xfrm>
          <a:off x="3486150" y="28079700"/>
          <a:ext cx="1524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67" name="TextBox 67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68" name="TextBox 68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52400" cy="1028700"/>
    <xdr:sp fLocksText="0">
      <xdr:nvSpPr>
        <xdr:cNvPr id="69" name="TextBox 69"/>
        <xdr:cNvSpPr txBox="1">
          <a:spLocks noChangeArrowheads="1"/>
        </xdr:cNvSpPr>
      </xdr:nvSpPr>
      <xdr:spPr>
        <a:xfrm>
          <a:off x="3486150" y="28079700"/>
          <a:ext cx="1524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52400" cy="1028700"/>
    <xdr:sp fLocksText="0">
      <xdr:nvSpPr>
        <xdr:cNvPr id="70" name="TextBox 70"/>
        <xdr:cNvSpPr txBox="1">
          <a:spLocks noChangeArrowheads="1"/>
        </xdr:cNvSpPr>
      </xdr:nvSpPr>
      <xdr:spPr>
        <a:xfrm>
          <a:off x="3486150" y="28079700"/>
          <a:ext cx="1524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71" name="TextBox 71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0975" cy="1028700"/>
    <xdr:sp fLocksText="0">
      <xdr:nvSpPr>
        <xdr:cNvPr id="72" name="TextBox 72"/>
        <xdr:cNvSpPr txBox="1">
          <a:spLocks noChangeArrowheads="1"/>
        </xdr:cNvSpPr>
      </xdr:nvSpPr>
      <xdr:spPr>
        <a:xfrm>
          <a:off x="3486150" y="28079700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19" sqref="F19"/>
    </sheetView>
  </sheetViews>
  <sheetFormatPr defaultColWidth="9.00390625" defaultRowHeight="16.5"/>
  <cols>
    <col min="1" max="1" width="5.00390625" style="1" customWidth="1"/>
    <col min="2" max="2" width="14.625" style="1" customWidth="1"/>
    <col min="3" max="5" width="9.00390625" style="1" customWidth="1"/>
    <col min="6" max="6" width="8.375" style="1" customWidth="1"/>
    <col min="7" max="16384" width="9.00390625" style="1" customWidth="1"/>
  </cols>
  <sheetData>
    <row r="1" spans="1:4" s="20" customFormat="1" ht="16.5">
      <c r="A1" s="1" t="s">
        <v>83</v>
      </c>
      <c r="B1" s="1"/>
      <c r="C1" s="1"/>
      <c r="D1" s="1"/>
    </row>
    <row r="2" spans="1:7" ht="14.25">
      <c r="A2" s="41" t="s">
        <v>0</v>
      </c>
      <c r="B2" s="41"/>
      <c r="C2" s="7" t="s">
        <v>6</v>
      </c>
      <c r="D2" s="7" t="s">
        <v>22</v>
      </c>
      <c r="E2" s="7" t="s">
        <v>23</v>
      </c>
      <c r="F2" s="16" t="s">
        <v>13</v>
      </c>
      <c r="G2" s="16" t="s">
        <v>9</v>
      </c>
    </row>
    <row r="3" spans="1:7" ht="14.25">
      <c r="A3" s="46" t="s">
        <v>3</v>
      </c>
      <c r="B3" s="25" t="s">
        <v>25</v>
      </c>
      <c r="C3" s="2">
        <f>'圖書視聽分項'!K3</f>
        <v>518712</v>
      </c>
      <c r="D3" s="2">
        <f>'圖書視聽分項'!L3</f>
        <v>11300</v>
      </c>
      <c r="E3" s="2">
        <v>898681</v>
      </c>
      <c r="F3" s="15">
        <f>SUM('期刊分項'!C3+'報紙分項'!C3)</f>
        <v>115006.08</v>
      </c>
      <c r="G3" s="15">
        <f aca="true" t="shared" si="0" ref="G3:G24">SUM(C3:F3)</f>
        <v>1543699.08</v>
      </c>
    </row>
    <row r="4" spans="1:7" ht="14.25">
      <c r="A4" s="47"/>
      <c r="B4" s="21" t="s">
        <v>26</v>
      </c>
      <c r="C4" s="2">
        <f>'圖書視聽分項'!K4</f>
        <v>105904</v>
      </c>
      <c r="D4" s="2">
        <f>'圖書視聽分項'!L4</f>
        <v>11300</v>
      </c>
      <c r="E4" s="2">
        <v>898681</v>
      </c>
      <c r="F4" s="15">
        <f>SUM('期刊分項'!C4+'報紙分項'!C4)</f>
        <v>87508.17</v>
      </c>
      <c r="G4" s="15">
        <f t="shared" si="0"/>
        <v>1103393.17</v>
      </c>
    </row>
    <row r="5" spans="1:7" ht="14.25">
      <c r="A5" s="48"/>
      <c r="B5" s="25" t="s">
        <v>27</v>
      </c>
      <c r="C5" s="2">
        <f>'圖書視聽分項'!K5</f>
        <v>219354</v>
      </c>
      <c r="D5" s="2">
        <f>'圖書視聽分項'!L5</f>
        <v>11300</v>
      </c>
      <c r="E5" s="2">
        <v>1124469</v>
      </c>
      <c r="F5" s="15">
        <f>SUM('期刊分項'!C5+'報紙分項'!C5)</f>
        <v>372716.94</v>
      </c>
      <c r="G5" s="15">
        <f t="shared" si="0"/>
        <v>1727839.94</v>
      </c>
    </row>
    <row r="6" spans="1:7" ht="14.25">
      <c r="A6" s="48"/>
      <c r="B6" s="25" t="s">
        <v>28</v>
      </c>
      <c r="C6" s="2">
        <f>'圖書視聽分項'!K6</f>
        <v>98914</v>
      </c>
      <c r="D6" s="2">
        <f>'圖書視聽分項'!L6</f>
        <v>11300</v>
      </c>
      <c r="E6" s="2">
        <v>898681</v>
      </c>
      <c r="F6" s="15">
        <f>SUM('期刊分項'!C6+'報紙分項'!C6)</f>
        <v>982507.1599999999</v>
      </c>
      <c r="G6" s="15">
        <f t="shared" si="0"/>
        <v>1991402.16</v>
      </c>
    </row>
    <row r="7" spans="1:7" ht="14.25">
      <c r="A7" s="48"/>
      <c r="B7" s="25" t="s">
        <v>29</v>
      </c>
      <c r="C7" s="2">
        <f>'圖書視聽分項'!K7</f>
        <v>272953</v>
      </c>
      <c r="D7" s="2">
        <f>'圖書視聽分項'!L7</f>
        <v>464464</v>
      </c>
      <c r="E7" s="2">
        <v>898681</v>
      </c>
      <c r="F7" s="15">
        <f>SUM('期刊分項'!C7+'報紙分項'!C7)</f>
        <v>41704.18</v>
      </c>
      <c r="G7" s="15">
        <f t="shared" si="0"/>
        <v>1677802.18</v>
      </c>
    </row>
    <row r="8" spans="1:7" ht="14.25">
      <c r="A8" s="48"/>
      <c r="B8" s="25" t="s">
        <v>30</v>
      </c>
      <c r="C8" s="2">
        <f>'圖書視聽分項'!K8</f>
        <v>243708</v>
      </c>
      <c r="D8" s="2">
        <f>'圖書視聽分項'!L8</f>
        <v>384135</v>
      </c>
      <c r="E8" s="2">
        <v>898681</v>
      </c>
      <c r="F8" s="15">
        <f>SUM('期刊分項'!C8+'報紙分項'!C8)</f>
        <v>110244.25</v>
      </c>
      <c r="G8" s="15">
        <f t="shared" si="0"/>
        <v>1636768.25</v>
      </c>
    </row>
    <row r="9" spans="1:7" ht="14.25">
      <c r="A9" s="48"/>
      <c r="B9" s="25" t="s">
        <v>31</v>
      </c>
      <c r="C9" s="2">
        <f>'圖書視聽分項'!K9</f>
        <v>105930</v>
      </c>
      <c r="D9" s="2">
        <f>'圖書視聽分項'!L9</f>
        <v>11300</v>
      </c>
      <c r="E9" s="2">
        <v>898681</v>
      </c>
      <c r="F9" s="15">
        <f>SUM('期刊分項'!C9+'報紙分項'!C9)</f>
        <v>60107.71</v>
      </c>
      <c r="G9" s="15">
        <f t="shared" si="0"/>
        <v>1076018.71</v>
      </c>
    </row>
    <row r="10" spans="1:7" ht="14.25">
      <c r="A10" s="48"/>
      <c r="B10" s="25" t="s">
        <v>32</v>
      </c>
      <c r="C10" s="2">
        <f>'圖書視聽分項'!K10</f>
        <v>208286</v>
      </c>
      <c r="D10" s="2">
        <f>'圖書視聽分項'!L10</f>
        <v>57403</v>
      </c>
      <c r="E10" s="2">
        <v>1096322</v>
      </c>
      <c r="F10" s="15">
        <f>SUM('期刊分項'!C10+'報紙分項'!C10)</f>
        <v>66502.34999999999</v>
      </c>
      <c r="G10" s="15">
        <f t="shared" si="0"/>
        <v>1428513.35</v>
      </c>
    </row>
    <row r="11" spans="1:7" ht="14.25">
      <c r="A11" s="48"/>
      <c r="B11" s="25" t="s">
        <v>33</v>
      </c>
      <c r="C11" s="2">
        <f>'圖書視聽分項'!K11</f>
        <v>78060</v>
      </c>
      <c r="D11" s="2">
        <f>'圖書視聽分項'!L11</f>
        <v>18800</v>
      </c>
      <c r="E11" s="2">
        <v>898681</v>
      </c>
      <c r="F11" s="15">
        <f>SUM('期刊分項'!C11+'報紙分項'!C11)</f>
        <v>309776.89</v>
      </c>
      <c r="G11" s="15">
        <f t="shared" si="0"/>
        <v>1305317.8900000001</v>
      </c>
    </row>
    <row r="12" spans="1:7" ht="14.25">
      <c r="A12" s="49"/>
      <c r="B12" s="22" t="s">
        <v>34</v>
      </c>
      <c r="C12" s="2">
        <f>'圖書視聽分項'!K12</f>
        <v>274893</v>
      </c>
      <c r="D12" s="2">
        <f>'圖書視聽分項'!L12</f>
        <v>11300</v>
      </c>
      <c r="E12" s="2">
        <v>898681</v>
      </c>
      <c r="F12" s="15">
        <f>SUM('期刊分項'!C12+'報紙分項'!C12)</f>
        <v>13361.33</v>
      </c>
      <c r="G12" s="15">
        <f t="shared" si="0"/>
        <v>1198235.33</v>
      </c>
    </row>
    <row r="13" spans="1:7" ht="14.25" customHeight="1">
      <c r="A13" s="44" t="s">
        <v>21</v>
      </c>
      <c r="B13" s="25" t="s">
        <v>35</v>
      </c>
      <c r="C13" s="2">
        <f>'圖書視聽分項'!K13</f>
        <v>170315</v>
      </c>
      <c r="D13" s="2">
        <f>'圖書視聽分項'!L13</f>
        <v>54500</v>
      </c>
      <c r="E13" s="2">
        <v>898681</v>
      </c>
      <c r="F13" s="15">
        <f>SUM('期刊分項'!C13+'報紙分項'!C13)</f>
        <v>608337.9199999999</v>
      </c>
      <c r="G13" s="15">
        <f t="shared" si="0"/>
        <v>1731833.92</v>
      </c>
    </row>
    <row r="14" spans="1:7" ht="14.25">
      <c r="A14" s="45"/>
      <c r="B14" s="25" t="s">
        <v>36</v>
      </c>
      <c r="C14" s="2">
        <f>'圖書視聽分項'!K14</f>
        <v>220923</v>
      </c>
      <c r="D14" s="2">
        <f>'圖書視聽分項'!L14</f>
        <v>17075</v>
      </c>
      <c r="E14" s="2">
        <v>898681</v>
      </c>
      <c r="F14" s="15">
        <f>SUM('期刊分項'!C14+'報紙分項'!C14)</f>
        <v>556553.63</v>
      </c>
      <c r="G14" s="15">
        <f t="shared" si="0"/>
        <v>1693232.63</v>
      </c>
    </row>
    <row r="15" spans="1:7" ht="14.25">
      <c r="A15" s="42" t="s">
        <v>11</v>
      </c>
      <c r="B15" s="25" t="s">
        <v>37</v>
      </c>
      <c r="C15" s="2">
        <f>'圖書視聽分項'!K15</f>
        <v>187313</v>
      </c>
      <c r="D15" s="2">
        <f>'圖書視聽分項'!L15</f>
        <v>588050</v>
      </c>
      <c r="E15" s="2">
        <v>913702</v>
      </c>
      <c r="F15" s="15">
        <f>SUM('期刊分項'!C15+'報紙分項'!C15)</f>
        <v>88103.06</v>
      </c>
      <c r="G15" s="15">
        <f t="shared" si="0"/>
        <v>1777168.06</v>
      </c>
    </row>
    <row r="16" spans="1:7" ht="14.25">
      <c r="A16" s="43"/>
      <c r="B16" s="25" t="s">
        <v>38</v>
      </c>
      <c r="C16" s="2">
        <f>'圖書視聽分項'!K16</f>
        <v>193464</v>
      </c>
      <c r="D16" s="2">
        <f>'圖書視聽分項'!L16</f>
        <v>181535</v>
      </c>
      <c r="E16" s="2">
        <v>688316</v>
      </c>
      <c r="F16" s="15">
        <f>SUM('期刊分項'!C16+'報紙分項'!C16)</f>
        <v>22528</v>
      </c>
      <c r="G16" s="15">
        <f t="shared" si="0"/>
        <v>1085843</v>
      </c>
    </row>
    <row r="17" spans="1:7" ht="14.25">
      <c r="A17" s="43"/>
      <c r="B17" s="25" t="s">
        <v>39</v>
      </c>
      <c r="C17" s="2">
        <f>'圖書視聽分項'!K17</f>
        <v>115941</v>
      </c>
      <c r="D17" s="2">
        <f>'圖書視聽分項'!L17</f>
        <v>61900</v>
      </c>
      <c r="E17" s="2">
        <v>893030</v>
      </c>
      <c r="F17" s="15">
        <f>SUM('期刊分項'!C17+'報紙分項'!C17)</f>
        <v>27019.69230769231</v>
      </c>
      <c r="G17" s="15">
        <f t="shared" si="0"/>
        <v>1097890.6923076923</v>
      </c>
    </row>
    <row r="18" spans="1:7" ht="14.25">
      <c r="A18" s="43"/>
      <c r="B18" s="25" t="s">
        <v>40</v>
      </c>
      <c r="C18" s="2">
        <f>'圖書視聽分項'!K18</f>
        <v>832742</v>
      </c>
      <c r="D18" s="2">
        <f>'圖書視聽分項'!L18</f>
        <v>12100</v>
      </c>
      <c r="E18" s="2">
        <v>688316</v>
      </c>
      <c r="F18" s="15">
        <f>SUM('期刊分項'!C18+'報紙分項'!C18)</f>
        <v>246491.88461538462</v>
      </c>
      <c r="G18" s="15">
        <f t="shared" si="0"/>
        <v>1779649.8846153845</v>
      </c>
    </row>
    <row r="19" spans="1:7" ht="14.25">
      <c r="A19" s="43"/>
      <c r="B19" s="25" t="s">
        <v>41</v>
      </c>
      <c r="C19" s="2">
        <f>'圖書視聽分項'!K19</f>
        <v>204903</v>
      </c>
      <c r="D19" s="2">
        <f>'圖書視聽分項'!L19</f>
        <v>11300</v>
      </c>
      <c r="E19" s="2">
        <v>879776</v>
      </c>
      <c r="F19" s="15">
        <f>SUM('期刊分項'!C19+'報紙分項'!C19)</f>
        <v>22892.61</v>
      </c>
      <c r="G19" s="15">
        <f t="shared" si="0"/>
        <v>1118871.61</v>
      </c>
    </row>
    <row r="20" spans="1:7" ht="14.25">
      <c r="A20" s="42" t="s">
        <v>12</v>
      </c>
      <c r="B20" s="25" t="s">
        <v>42</v>
      </c>
      <c r="C20" s="2">
        <f>'圖書視聽分項'!K20</f>
        <v>246262</v>
      </c>
      <c r="D20" s="2">
        <f>'圖書視聽分項'!L20</f>
        <v>183850</v>
      </c>
      <c r="E20" s="2">
        <v>833739</v>
      </c>
      <c r="F20" s="15">
        <f>SUM('期刊分項'!C20+'報紙分項'!C20)</f>
        <v>38842.21076923077</v>
      </c>
      <c r="G20" s="15">
        <f t="shared" si="0"/>
        <v>1302693.2107692307</v>
      </c>
    </row>
    <row r="21" spans="1:7" ht="14.25">
      <c r="A21" s="43"/>
      <c r="B21" s="25" t="s">
        <v>43</v>
      </c>
      <c r="C21" s="2">
        <f>'圖書視聽分項'!K21</f>
        <v>172392</v>
      </c>
      <c r="D21" s="2">
        <f>'圖書視聽分項'!L21</f>
        <v>150655</v>
      </c>
      <c r="E21" s="2">
        <v>766316</v>
      </c>
      <c r="F21" s="15">
        <f>SUM('期刊分項'!C21+'報紙分項'!C21)</f>
        <v>169218.39076923078</v>
      </c>
      <c r="G21" s="15">
        <f t="shared" si="0"/>
        <v>1258581.3907692307</v>
      </c>
    </row>
    <row r="22" spans="1:7" ht="14.25">
      <c r="A22" s="43"/>
      <c r="B22" s="25" t="s">
        <v>44</v>
      </c>
      <c r="C22" s="2">
        <f>'圖書視聽分項'!K22</f>
        <v>115867</v>
      </c>
      <c r="D22" s="2">
        <f>'圖書視聽分項'!L22</f>
        <v>11300</v>
      </c>
      <c r="E22" s="2">
        <v>688316</v>
      </c>
      <c r="F22" s="15">
        <f>SUM('期刊分項'!C22+'報紙分項'!C22)</f>
        <v>77518.43000000001</v>
      </c>
      <c r="G22" s="15">
        <f t="shared" si="0"/>
        <v>893001.43</v>
      </c>
    </row>
    <row r="23" spans="1:7" ht="14.25">
      <c r="A23" s="39"/>
      <c r="B23" s="25" t="s">
        <v>45</v>
      </c>
      <c r="C23" s="2">
        <f>'圖書視聽分項'!K23</f>
        <v>59983</v>
      </c>
      <c r="D23" s="2">
        <f>'圖書視聽分項'!L23</f>
        <v>112735</v>
      </c>
      <c r="E23" s="2">
        <v>739316</v>
      </c>
      <c r="F23" s="15">
        <f>SUM('期刊分項'!C23+'報紙分項'!C23)</f>
        <v>16355.791538461539</v>
      </c>
      <c r="G23" s="15">
        <f t="shared" si="0"/>
        <v>928389.7915384616</v>
      </c>
    </row>
    <row r="24" spans="1:7" ht="14.25">
      <c r="A24" s="40"/>
      <c r="B24" s="2" t="s">
        <v>1</v>
      </c>
      <c r="C24" s="2">
        <f>'圖書視聽分項'!K24</f>
        <v>147288</v>
      </c>
      <c r="D24" s="2">
        <f>'圖書視聽分項'!L24</f>
        <v>23994</v>
      </c>
      <c r="E24" s="2">
        <v>55360</v>
      </c>
      <c r="F24" s="15">
        <f>SUM('期刊分項'!C24+'報紙分項'!C24)</f>
        <v>29901.96</v>
      </c>
      <c r="G24" s="15">
        <f t="shared" si="0"/>
        <v>256543.96</v>
      </c>
    </row>
    <row r="25" spans="1:7" ht="16.5">
      <c r="A25" s="37" t="s">
        <v>2</v>
      </c>
      <c r="B25" s="38"/>
      <c r="C25" s="15">
        <f>SUM(C3:C24)</f>
        <v>4794107</v>
      </c>
      <c r="D25" s="15">
        <f>SUM(D3:D24)</f>
        <v>2401596</v>
      </c>
      <c r="E25" s="15">
        <f>SUM(E3:E24)</f>
        <v>18353788</v>
      </c>
      <c r="F25" s="15">
        <f>SUM(F3:F24)</f>
        <v>4063198.64</v>
      </c>
      <c r="G25" s="15">
        <f>SUM(C25:F25)</f>
        <v>29612689.64</v>
      </c>
    </row>
  </sheetData>
  <mergeCells count="7">
    <mergeCell ref="A25:B25"/>
    <mergeCell ref="A23:A24"/>
    <mergeCell ref="A2:B2"/>
    <mergeCell ref="A15:A19"/>
    <mergeCell ref="A20:A22"/>
    <mergeCell ref="A13:A14"/>
    <mergeCell ref="A3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7">
      <selection activeCell="K28" sqref="K28"/>
    </sheetView>
  </sheetViews>
  <sheetFormatPr defaultColWidth="9.00390625" defaultRowHeight="16.5"/>
  <cols>
    <col min="1" max="1" width="5.125" style="0" customWidth="1"/>
    <col min="2" max="2" width="18.75390625" style="0" customWidth="1"/>
    <col min="3" max="4" width="10.25390625" style="0" customWidth="1"/>
    <col min="5" max="6" width="9.75390625" style="0" customWidth="1"/>
    <col min="8" max="9" width="9.75390625" style="0" customWidth="1"/>
    <col min="11" max="11" width="10.00390625" style="0" bestFit="1" customWidth="1"/>
    <col min="12" max="12" width="10.625" style="0" customWidth="1"/>
  </cols>
  <sheetData>
    <row r="1" spans="1:9" ht="17.25" thickBot="1">
      <c r="A1" s="1" t="s">
        <v>24</v>
      </c>
      <c r="B1" s="1"/>
      <c r="C1" s="1"/>
      <c r="D1" s="1"/>
      <c r="E1" s="1"/>
      <c r="F1" s="1"/>
      <c r="H1" s="1"/>
      <c r="I1" s="1"/>
    </row>
    <row r="2" spans="1:12" ht="17.25" thickTop="1">
      <c r="A2" s="41" t="s">
        <v>0</v>
      </c>
      <c r="B2" s="41"/>
      <c r="C2" s="2" t="s">
        <v>77</v>
      </c>
      <c r="D2" s="2" t="s">
        <v>78</v>
      </c>
      <c r="E2" s="2" t="s">
        <v>79</v>
      </c>
      <c r="F2" s="2" t="s">
        <v>85</v>
      </c>
      <c r="G2" s="31" t="s">
        <v>10</v>
      </c>
      <c r="H2" s="2" t="s">
        <v>80</v>
      </c>
      <c r="I2" s="2" t="s">
        <v>81</v>
      </c>
      <c r="K2" s="4" t="s">
        <v>7</v>
      </c>
      <c r="L2" s="5" t="s">
        <v>8</v>
      </c>
    </row>
    <row r="3" spans="1:12" ht="16.5">
      <c r="A3" s="46" t="s">
        <v>3</v>
      </c>
      <c r="B3" s="25" t="s">
        <v>25</v>
      </c>
      <c r="C3" s="3">
        <v>93793</v>
      </c>
      <c r="D3" s="3">
        <v>17888</v>
      </c>
      <c r="E3" s="3">
        <v>374506</v>
      </c>
      <c r="F3" s="3">
        <v>848</v>
      </c>
      <c r="G3" s="32">
        <v>31677</v>
      </c>
      <c r="H3" s="3">
        <v>0</v>
      </c>
      <c r="I3" s="3">
        <v>11300</v>
      </c>
      <c r="K3" s="6">
        <f>SUM(C3:G3)</f>
        <v>518712</v>
      </c>
      <c r="L3" s="6">
        <f>SUM(H3:I3)</f>
        <v>11300</v>
      </c>
    </row>
    <row r="4" spans="1:12" s="19" customFormat="1" ht="16.5">
      <c r="A4" s="47"/>
      <c r="B4" s="21" t="s">
        <v>26</v>
      </c>
      <c r="C4" s="3">
        <v>0</v>
      </c>
      <c r="D4" s="3">
        <v>17887</v>
      </c>
      <c r="E4" s="3">
        <v>55492</v>
      </c>
      <c r="F4" s="3">
        <v>848</v>
      </c>
      <c r="G4" s="32">
        <v>31677</v>
      </c>
      <c r="H4" s="3">
        <v>0</v>
      </c>
      <c r="I4" s="3">
        <v>11300</v>
      </c>
      <c r="J4" s="1"/>
      <c r="K4" s="6">
        <f aca="true" t="shared" si="0" ref="K4:K24">SUM(C4:G4)</f>
        <v>105904</v>
      </c>
      <c r="L4" s="6">
        <f aca="true" t="shared" si="1" ref="L4:L24">SUM(H4:I4)</f>
        <v>11300</v>
      </c>
    </row>
    <row r="5" spans="1:12" ht="16.5">
      <c r="A5" s="51"/>
      <c r="B5" s="25" t="s">
        <v>27</v>
      </c>
      <c r="C5" s="3">
        <v>246</v>
      </c>
      <c r="D5" s="3">
        <v>17887</v>
      </c>
      <c r="E5" s="3">
        <v>168696</v>
      </c>
      <c r="F5" s="3">
        <v>848</v>
      </c>
      <c r="G5" s="32">
        <v>31677</v>
      </c>
      <c r="H5" s="3">
        <v>0</v>
      </c>
      <c r="I5" s="3">
        <v>11300</v>
      </c>
      <c r="J5" s="1"/>
      <c r="K5" s="6">
        <f t="shared" si="0"/>
        <v>219354</v>
      </c>
      <c r="L5" s="6">
        <f t="shared" si="1"/>
        <v>11300</v>
      </c>
    </row>
    <row r="6" spans="1:12" ht="16.5">
      <c r="A6" s="51"/>
      <c r="B6" s="25" t="s">
        <v>28</v>
      </c>
      <c r="C6" s="3">
        <v>0</v>
      </c>
      <c r="D6" s="3">
        <v>17887</v>
      </c>
      <c r="E6" s="3">
        <v>48501</v>
      </c>
      <c r="F6" s="3">
        <v>848</v>
      </c>
      <c r="G6" s="32">
        <v>31678</v>
      </c>
      <c r="H6" s="3">
        <v>0</v>
      </c>
      <c r="I6" s="3">
        <v>11300</v>
      </c>
      <c r="J6" s="1"/>
      <c r="K6" s="6">
        <f t="shared" si="0"/>
        <v>98914</v>
      </c>
      <c r="L6" s="6">
        <f t="shared" si="1"/>
        <v>11300</v>
      </c>
    </row>
    <row r="7" spans="1:12" ht="16.5">
      <c r="A7" s="51"/>
      <c r="B7" s="25" t="s">
        <v>29</v>
      </c>
      <c r="C7" s="3">
        <v>19999</v>
      </c>
      <c r="D7" s="3">
        <v>17887</v>
      </c>
      <c r="E7" s="3">
        <v>202541</v>
      </c>
      <c r="F7" s="3">
        <v>848</v>
      </c>
      <c r="G7" s="32">
        <v>31678</v>
      </c>
      <c r="H7" s="3">
        <v>453164</v>
      </c>
      <c r="I7" s="3">
        <v>11300</v>
      </c>
      <c r="J7" s="1"/>
      <c r="K7" s="6">
        <f t="shared" si="0"/>
        <v>272953</v>
      </c>
      <c r="L7" s="6">
        <f t="shared" si="1"/>
        <v>464464</v>
      </c>
    </row>
    <row r="8" spans="1:12" ht="16.5">
      <c r="A8" s="51"/>
      <c r="B8" s="25" t="s">
        <v>30</v>
      </c>
      <c r="C8" s="3">
        <v>27527</v>
      </c>
      <c r="D8" s="3">
        <v>17887</v>
      </c>
      <c r="E8" s="3">
        <v>165768</v>
      </c>
      <c r="F8" s="3">
        <v>848</v>
      </c>
      <c r="G8" s="32">
        <v>31678</v>
      </c>
      <c r="H8" s="3">
        <v>372835</v>
      </c>
      <c r="I8" s="3">
        <v>11300</v>
      </c>
      <c r="J8" s="1"/>
      <c r="K8" s="6">
        <f t="shared" si="0"/>
        <v>243708</v>
      </c>
      <c r="L8" s="6">
        <f t="shared" si="1"/>
        <v>384135</v>
      </c>
    </row>
    <row r="9" spans="1:12" ht="16.5">
      <c r="A9" s="51"/>
      <c r="B9" s="25" t="s">
        <v>31</v>
      </c>
      <c r="C9" s="3">
        <v>803</v>
      </c>
      <c r="D9" s="3">
        <v>17887</v>
      </c>
      <c r="E9" s="3">
        <v>54714</v>
      </c>
      <c r="F9" s="3">
        <v>848</v>
      </c>
      <c r="G9" s="32">
        <v>31678</v>
      </c>
      <c r="H9" s="3">
        <v>0</v>
      </c>
      <c r="I9" s="3">
        <v>11300</v>
      </c>
      <c r="J9" s="1"/>
      <c r="K9" s="6">
        <f t="shared" si="0"/>
        <v>105930</v>
      </c>
      <c r="L9" s="6">
        <f t="shared" si="1"/>
        <v>11300</v>
      </c>
    </row>
    <row r="10" spans="1:12" ht="16.5">
      <c r="A10" s="51"/>
      <c r="B10" s="25" t="s">
        <v>32</v>
      </c>
      <c r="C10" s="3">
        <v>13522</v>
      </c>
      <c r="D10" s="3">
        <v>17887</v>
      </c>
      <c r="E10" s="3">
        <v>144351</v>
      </c>
      <c r="F10" s="3">
        <v>848</v>
      </c>
      <c r="G10" s="32">
        <v>31678</v>
      </c>
      <c r="H10" s="3">
        <v>46103</v>
      </c>
      <c r="I10" s="3">
        <v>11300</v>
      </c>
      <c r="J10" s="1"/>
      <c r="K10" s="6">
        <f t="shared" si="0"/>
        <v>208286</v>
      </c>
      <c r="L10" s="6">
        <f t="shared" si="1"/>
        <v>57403</v>
      </c>
    </row>
    <row r="11" spans="1:12" ht="16.5">
      <c r="A11" s="51"/>
      <c r="B11" s="25" t="s">
        <v>33</v>
      </c>
      <c r="C11" s="3">
        <v>0</v>
      </c>
      <c r="D11" s="3">
        <v>17887</v>
      </c>
      <c r="E11" s="3">
        <v>27647</v>
      </c>
      <c r="F11" s="3">
        <v>848</v>
      </c>
      <c r="G11" s="32">
        <v>31678</v>
      </c>
      <c r="H11" s="3">
        <v>7500</v>
      </c>
      <c r="I11" s="3">
        <v>11300</v>
      </c>
      <c r="J11" s="1"/>
      <c r="K11" s="6">
        <f t="shared" si="0"/>
        <v>78060</v>
      </c>
      <c r="L11" s="6">
        <f t="shared" si="1"/>
        <v>18800</v>
      </c>
    </row>
    <row r="12" spans="1:12" ht="16.5">
      <c r="A12" s="52"/>
      <c r="B12" s="22" t="s">
        <v>34</v>
      </c>
      <c r="C12" s="3">
        <v>4048</v>
      </c>
      <c r="D12" s="3">
        <v>17887</v>
      </c>
      <c r="E12" s="3">
        <v>220432</v>
      </c>
      <c r="F12" s="3">
        <v>848</v>
      </c>
      <c r="G12" s="32">
        <v>31678</v>
      </c>
      <c r="H12" s="3">
        <v>0</v>
      </c>
      <c r="I12" s="3">
        <v>11300</v>
      </c>
      <c r="J12" s="1"/>
      <c r="K12" s="6">
        <f t="shared" si="0"/>
        <v>274893</v>
      </c>
      <c r="L12" s="6">
        <f t="shared" si="1"/>
        <v>11300</v>
      </c>
    </row>
    <row r="13" spans="1:12" ht="16.5" customHeight="1">
      <c r="A13" s="44" t="s">
        <v>20</v>
      </c>
      <c r="B13" s="25" t="s">
        <v>35</v>
      </c>
      <c r="C13" s="3">
        <v>50683</v>
      </c>
      <c r="D13" s="3">
        <v>17887</v>
      </c>
      <c r="E13" s="3">
        <v>69219</v>
      </c>
      <c r="F13" s="3">
        <v>848</v>
      </c>
      <c r="G13" s="32">
        <v>31678</v>
      </c>
      <c r="H13" s="3">
        <v>43200</v>
      </c>
      <c r="I13" s="3">
        <v>11300</v>
      </c>
      <c r="K13" s="6">
        <f t="shared" si="0"/>
        <v>170315</v>
      </c>
      <c r="L13" s="6">
        <f t="shared" si="1"/>
        <v>54500</v>
      </c>
    </row>
    <row r="14" spans="1:12" ht="16.5">
      <c r="A14" s="45"/>
      <c r="B14" s="25" t="s">
        <v>36</v>
      </c>
      <c r="C14" s="3">
        <v>279</v>
      </c>
      <c r="D14" s="3">
        <v>17887</v>
      </c>
      <c r="E14" s="3">
        <v>170231</v>
      </c>
      <c r="F14" s="3">
        <v>848</v>
      </c>
      <c r="G14" s="32">
        <v>31678</v>
      </c>
      <c r="H14" s="3">
        <v>5775</v>
      </c>
      <c r="I14" s="3">
        <v>11300</v>
      </c>
      <c r="K14" s="6">
        <f t="shared" si="0"/>
        <v>220923</v>
      </c>
      <c r="L14" s="6">
        <f t="shared" si="1"/>
        <v>17075</v>
      </c>
    </row>
    <row r="15" spans="1:12" ht="16.5">
      <c r="A15" s="42" t="s">
        <v>4</v>
      </c>
      <c r="B15" s="25" t="s">
        <v>37</v>
      </c>
      <c r="C15" s="3">
        <v>60469</v>
      </c>
      <c r="D15" s="3">
        <v>17887</v>
      </c>
      <c r="E15" s="3">
        <v>108109</v>
      </c>
      <c r="F15" s="3">
        <v>848</v>
      </c>
      <c r="G15" s="32"/>
      <c r="H15" s="3">
        <v>576750</v>
      </c>
      <c r="I15" s="3">
        <v>11300</v>
      </c>
      <c r="K15" s="6">
        <f t="shared" si="0"/>
        <v>187313</v>
      </c>
      <c r="L15" s="6">
        <f t="shared" si="1"/>
        <v>588050</v>
      </c>
    </row>
    <row r="16" spans="1:12" ht="16.5">
      <c r="A16" s="43"/>
      <c r="B16" s="25" t="s">
        <v>38</v>
      </c>
      <c r="C16" s="3">
        <v>6879</v>
      </c>
      <c r="D16" s="3">
        <v>17887</v>
      </c>
      <c r="E16" s="3">
        <v>167850</v>
      </c>
      <c r="F16" s="3">
        <v>848</v>
      </c>
      <c r="G16" s="32"/>
      <c r="H16" s="3">
        <v>170235</v>
      </c>
      <c r="I16" s="3">
        <v>11300</v>
      </c>
      <c r="K16" s="6">
        <f t="shared" si="0"/>
        <v>193464</v>
      </c>
      <c r="L16" s="6">
        <f t="shared" si="1"/>
        <v>181535</v>
      </c>
    </row>
    <row r="17" spans="1:12" ht="16.5">
      <c r="A17" s="43"/>
      <c r="B17" s="25" t="s">
        <v>39</v>
      </c>
      <c r="C17" s="3">
        <v>33231</v>
      </c>
      <c r="D17" s="3">
        <v>17887</v>
      </c>
      <c r="E17" s="3">
        <v>63975</v>
      </c>
      <c r="F17" s="3">
        <v>848</v>
      </c>
      <c r="G17" s="32"/>
      <c r="H17" s="3">
        <v>50600</v>
      </c>
      <c r="I17" s="3">
        <v>11300</v>
      </c>
      <c r="K17" s="6">
        <f t="shared" si="0"/>
        <v>115941</v>
      </c>
      <c r="L17" s="6">
        <f t="shared" si="1"/>
        <v>61900</v>
      </c>
    </row>
    <row r="18" spans="1:12" ht="16.5">
      <c r="A18" s="43"/>
      <c r="B18" s="25" t="s">
        <v>40</v>
      </c>
      <c r="C18" s="3">
        <v>436338</v>
      </c>
      <c r="D18" s="3">
        <v>17887</v>
      </c>
      <c r="E18" s="3">
        <v>377669</v>
      </c>
      <c r="F18" s="3">
        <v>848</v>
      </c>
      <c r="G18" s="32"/>
      <c r="H18" s="3">
        <v>800</v>
      </c>
      <c r="I18" s="3">
        <v>11300</v>
      </c>
      <c r="K18" s="6">
        <f t="shared" si="0"/>
        <v>832742</v>
      </c>
      <c r="L18" s="6">
        <f t="shared" si="1"/>
        <v>12100</v>
      </c>
    </row>
    <row r="19" spans="1:12" ht="16.5">
      <c r="A19" s="43"/>
      <c r="B19" s="25" t="s">
        <v>41</v>
      </c>
      <c r="C19" s="3">
        <v>5587</v>
      </c>
      <c r="D19" s="3">
        <v>17887</v>
      </c>
      <c r="E19" s="3">
        <v>180581</v>
      </c>
      <c r="F19" s="3">
        <v>848</v>
      </c>
      <c r="G19" s="32"/>
      <c r="H19" s="3">
        <v>0</v>
      </c>
      <c r="I19" s="3">
        <v>11300</v>
      </c>
      <c r="K19" s="6">
        <f t="shared" si="0"/>
        <v>204903</v>
      </c>
      <c r="L19" s="6">
        <f t="shared" si="1"/>
        <v>11300</v>
      </c>
    </row>
    <row r="20" spans="1:12" ht="16.5">
      <c r="A20" s="42" t="s">
        <v>5</v>
      </c>
      <c r="B20" s="25" t="s">
        <v>42</v>
      </c>
      <c r="C20" s="3">
        <v>82427</v>
      </c>
      <c r="D20" s="3">
        <v>17887</v>
      </c>
      <c r="E20" s="3">
        <v>145100</v>
      </c>
      <c r="F20" s="3">
        <v>848</v>
      </c>
      <c r="G20" s="32"/>
      <c r="H20" s="3">
        <v>172550</v>
      </c>
      <c r="I20" s="3">
        <v>11300</v>
      </c>
      <c r="K20" s="6">
        <f t="shared" si="0"/>
        <v>246262</v>
      </c>
      <c r="L20" s="6">
        <f t="shared" si="1"/>
        <v>183850</v>
      </c>
    </row>
    <row r="21" spans="1:12" ht="16.5">
      <c r="A21" s="43"/>
      <c r="B21" s="25" t="s">
        <v>43</v>
      </c>
      <c r="C21" s="3">
        <v>27296</v>
      </c>
      <c r="D21" s="3">
        <v>17887</v>
      </c>
      <c r="E21" s="3">
        <v>126361</v>
      </c>
      <c r="F21" s="3">
        <v>848</v>
      </c>
      <c r="G21" s="32"/>
      <c r="H21" s="3">
        <v>139355</v>
      </c>
      <c r="I21" s="3">
        <v>11300</v>
      </c>
      <c r="K21" s="6">
        <f t="shared" si="0"/>
        <v>172392</v>
      </c>
      <c r="L21" s="6">
        <f t="shared" si="1"/>
        <v>150655</v>
      </c>
    </row>
    <row r="22" spans="1:12" ht="16.5">
      <c r="A22" s="43"/>
      <c r="B22" s="25" t="s">
        <v>44</v>
      </c>
      <c r="C22" s="3">
        <v>39657</v>
      </c>
      <c r="D22" s="3">
        <v>17887</v>
      </c>
      <c r="E22" s="3">
        <v>57475</v>
      </c>
      <c r="F22" s="3">
        <v>848</v>
      </c>
      <c r="G22" s="32"/>
      <c r="H22" s="3">
        <v>0</v>
      </c>
      <c r="I22" s="3">
        <v>11300</v>
      </c>
      <c r="K22" s="6">
        <f t="shared" si="0"/>
        <v>115867</v>
      </c>
      <c r="L22" s="6">
        <f t="shared" si="1"/>
        <v>11300</v>
      </c>
    </row>
    <row r="23" spans="1:12" ht="16.5">
      <c r="A23" s="39"/>
      <c r="B23" s="25" t="s">
        <v>45</v>
      </c>
      <c r="C23" s="3">
        <v>30575</v>
      </c>
      <c r="D23" s="3">
        <v>17887</v>
      </c>
      <c r="E23" s="3">
        <v>10673</v>
      </c>
      <c r="F23" s="3">
        <v>848</v>
      </c>
      <c r="G23" s="32"/>
      <c r="H23" s="3">
        <v>101435</v>
      </c>
      <c r="I23" s="3">
        <v>11300</v>
      </c>
      <c r="K23" s="29">
        <f t="shared" si="0"/>
        <v>59983</v>
      </c>
      <c r="L23" s="29">
        <f t="shared" si="1"/>
        <v>112735</v>
      </c>
    </row>
    <row r="24" spans="1:12" ht="16.5">
      <c r="A24" s="40"/>
      <c r="B24" s="25" t="s">
        <v>82</v>
      </c>
      <c r="C24" s="3">
        <v>47187</v>
      </c>
      <c r="D24" s="3">
        <v>17887</v>
      </c>
      <c r="E24" s="3">
        <v>81366</v>
      </c>
      <c r="F24" s="3">
        <v>848</v>
      </c>
      <c r="G24" s="32"/>
      <c r="H24" s="3">
        <v>12680</v>
      </c>
      <c r="I24" s="3">
        <v>11314</v>
      </c>
      <c r="K24" s="35">
        <f t="shared" si="0"/>
        <v>147288</v>
      </c>
      <c r="L24" s="35">
        <f t="shared" si="1"/>
        <v>23994</v>
      </c>
    </row>
    <row r="25" spans="1:12" ht="17.25" thickBot="1">
      <c r="A25" s="50"/>
      <c r="B25" s="2" t="s">
        <v>2</v>
      </c>
      <c r="C25" s="3">
        <f>SUM(C3:C24)</f>
        <v>980546</v>
      </c>
      <c r="D25" s="3">
        <f>SUM(D3:D24)</f>
        <v>393515</v>
      </c>
      <c r="E25" s="3">
        <f>SUM(E3:E24)</f>
        <v>3021257</v>
      </c>
      <c r="F25" s="3">
        <f>SUM(F3:F24)</f>
        <v>18656</v>
      </c>
      <c r="G25" s="32">
        <f>SUM(G3:G23)</f>
        <v>380133</v>
      </c>
      <c r="H25" s="3">
        <f>SUM(H3:H24)</f>
        <v>2152982</v>
      </c>
      <c r="I25" s="3">
        <f>SUM(I3:I24)</f>
        <v>248614</v>
      </c>
      <c r="K25" s="36">
        <f>SUM(K3:K24)</f>
        <v>4794107</v>
      </c>
      <c r="L25" s="36">
        <f>SUM(L3:L24)</f>
        <v>2401596</v>
      </c>
    </row>
    <row r="26" spans="3:8" ht="17.25" thickTop="1">
      <c r="C26" s="34">
        <f>SUM(C25:D25)</f>
        <v>1374061</v>
      </c>
      <c r="E26" s="34">
        <f>SUM(E25:F25)</f>
        <v>3039913</v>
      </c>
      <c r="F26" s="33"/>
      <c r="H26" s="34">
        <f>SUM(H25:I25)</f>
        <v>2401596</v>
      </c>
    </row>
    <row r="28" ht="16.5">
      <c r="B28" s="30" t="s">
        <v>84</v>
      </c>
    </row>
    <row r="29" spans="2:3" ht="16.5">
      <c r="B29" s="30"/>
      <c r="C29" t="s">
        <v>86</v>
      </c>
    </row>
    <row r="30" ht="16.5">
      <c r="B30" t="s">
        <v>87</v>
      </c>
    </row>
  </sheetData>
  <mergeCells count="6">
    <mergeCell ref="A20:A22"/>
    <mergeCell ref="A23:A25"/>
    <mergeCell ref="A2:B2"/>
    <mergeCell ref="A15:A19"/>
    <mergeCell ref="A13:A14"/>
    <mergeCell ref="A3:A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4">
      <pane xSplit="9" topLeftCell="J1" activePane="topRight" state="frozen"/>
      <selection pane="topLeft" activeCell="A13" sqref="A13"/>
      <selection pane="topRight" activeCell="C19" sqref="C19"/>
    </sheetView>
  </sheetViews>
  <sheetFormatPr defaultColWidth="9.00390625" defaultRowHeight="16.5"/>
  <cols>
    <col min="1" max="1" width="9.00390625" style="9" customWidth="1"/>
    <col min="2" max="2" width="16.25390625" style="23" customWidth="1"/>
    <col min="3" max="3" width="11.50390625" style="9" bestFit="1" customWidth="1"/>
    <col min="4" max="4" width="9.00390625" style="9" customWidth="1"/>
    <col min="5" max="6" width="0" style="10" hidden="1" customWidth="1"/>
    <col min="7" max="7" width="3.50390625" style="10" hidden="1" customWidth="1"/>
    <col min="8" max="8" width="9.00390625" style="9" customWidth="1"/>
    <col min="9" max="10" width="9.00390625" style="26" customWidth="1"/>
    <col min="11" max="11" width="8.75390625" style="26" customWidth="1"/>
    <col min="12" max="20" width="9.00390625" style="26" customWidth="1"/>
    <col min="21" max="16384" width="9.00390625" style="9" customWidth="1"/>
  </cols>
  <sheetData>
    <row r="1" spans="10:19" ht="18">
      <c r="J1" s="55" t="s">
        <v>72</v>
      </c>
      <c r="K1" s="56"/>
      <c r="L1" s="57" t="s">
        <v>73</v>
      </c>
      <c r="M1" s="58"/>
      <c r="N1" s="59" t="s">
        <v>74</v>
      </c>
      <c r="O1" s="60"/>
      <c r="P1" s="61" t="s">
        <v>75</v>
      </c>
      <c r="Q1" s="62"/>
      <c r="R1" s="53" t="s">
        <v>76</v>
      </c>
      <c r="S1" s="54"/>
    </row>
    <row r="2" spans="1:19" ht="18">
      <c r="A2" s="41" t="s">
        <v>0</v>
      </c>
      <c r="B2" s="41"/>
      <c r="C2" s="17" t="s">
        <v>19</v>
      </c>
      <c r="I2" s="26" t="s">
        <v>0</v>
      </c>
      <c r="J2" s="26" t="s">
        <v>46</v>
      </c>
      <c r="K2" s="26" t="s">
        <v>47</v>
      </c>
      <c r="L2" s="26" t="s">
        <v>48</v>
      </c>
      <c r="M2" s="26" t="s">
        <v>49</v>
      </c>
      <c r="N2" s="26" t="s">
        <v>48</v>
      </c>
      <c r="O2" s="26" t="s">
        <v>49</v>
      </c>
      <c r="P2" s="26" t="s">
        <v>48</v>
      </c>
      <c r="Q2" s="26" t="s">
        <v>49</v>
      </c>
      <c r="R2" s="26" t="s">
        <v>48</v>
      </c>
      <c r="S2" s="26" t="s">
        <v>49</v>
      </c>
    </row>
    <row r="3" spans="1:19" ht="19.5">
      <c r="A3" s="46" t="s">
        <v>3</v>
      </c>
      <c r="B3" s="25" t="s">
        <v>25</v>
      </c>
      <c r="C3" s="28">
        <f aca="true" t="shared" si="0" ref="C3:C24">S3</f>
        <v>111552.75</v>
      </c>
      <c r="E3" s="65" t="s">
        <v>14</v>
      </c>
      <c r="F3" s="66"/>
      <c r="G3" s="66"/>
      <c r="I3" s="26" t="s">
        <v>68</v>
      </c>
      <c r="J3" s="26">
        <v>3</v>
      </c>
      <c r="K3" s="26">
        <v>101644.75</v>
      </c>
      <c r="L3" s="26">
        <v>5</v>
      </c>
      <c r="M3" s="26">
        <v>9908</v>
      </c>
      <c r="R3" s="26">
        <v>8</v>
      </c>
      <c r="S3" s="26">
        <v>111552.75</v>
      </c>
    </row>
    <row r="4" spans="1:19" ht="19.5">
      <c r="A4" s="47"/>
      <c r="B4" s="21" t="s">
        <v>26</v>
      </c>
      <c r="C4" s="28">
        <f t="shared" si="0"/>
        <v>84054.84</v>
      </c>
      <c r="E4" s="18"/>
      <c r="F4" s="11"/>
      <c r="G4" s="11"/>
      <c r="I4" s="26" t="s">
        <v>67</v>
      </c>
      <c r="J4" s="26">
        <v>2</v>
      </c>
      <c r="K4" s="26">
        <v>74146.84</v>
      </c>
      <c r="L4" s="26">
        <v>5</v>
      </c>
      <c r="M4" s="26">
        <v>9908</v>
      </c>
      <c r="R4" s="26">
        <v>7</v>
      </c>
      <c r="S4" s="26">
        <v>84054.84</v>
      </c>
    </row>
    <row r="5" spans="1:20" s="12" customFormat="1" ht="19.5">
      <c r="A5" s="51"/>
      <c r="B5" s="25" t="s">
        <v>27</v>
      </c>
      <c r="C5" s="28">
        <f t="shared" si="0"/>
        <v>369263.61</v>
      </c>
      <c r="E5" s="11" t="s">
        <v>15</v>
      </c>
      <c r="F5" s="11" t="s">
        <v>16</v>
      </c>
      <c r="G5" s="11" t="s">
        <v>17</v>
      </c>
      <c r="I5" s="26" t="s">
        <v>63</v>
      </c>
      <c r="J5" s="26">
        <v>8</v>
      </c>
      <c r="K5" s="26">
        <v>359355.61</v>
      </c>
      <c r="L5" s="26">
        <v>5</v>
      </c>
      <c r="M5" s="26">
        <v>9908</v>
      </c>
      <c r="N5" s="26"/>
      <c r="O5" s="26"/>
      <c r="P5" s="26"/>
      <c r="Q5" s="26"/>
      <c r="R5" s="26">
        <v>13</v>
      </c>
      <c r="S5" s="26">
        <v>369263.61</v>
      </c>
      <c r="T5" s="27"/>
    </row>
    <row r="6" spans="1:19" ht="18">
      <c r="A6" s="51"/>
      <c r="B6" s="25" t="s">
        <v>28</v>
      </c>
      <c r="C6" s="28">
        <f t="shared" si="0"/>
        <v>979053.83</v>
      </c>
      <c r="E6" s="13">
        <v>2</v>
      </c>
      <c r="F6" s="13">
        <v>17</v>
      </c>
      <c r="G6" s="13">
        <f>E6+F6</f>
        <v>19</v>
      </c>
      <c r="I6" s="26" t="s">
        <v>54</v>
      </c>
      <c r="J6" s="26">
        <v>15</v>
      </c>
      <c r="K6" s="26">
        <v>969145.83</v>
      </c>
      <c r="L6" s="26">
        <v>5</v>
      </c>
      <c r="M6" s="26">
        <v>9908</v>
      </c>
      <c r="R6" s="26">
        <v>20</v>
      </c>
      <c r="S6" s="26">
        <v>979053.83</v>
      </c>
    </row>
    <row r="7" spans="1:19" ht="18">
      <c r="A7" s="51"/>
      <c r="B7" s="25" t="s">
        <v>29</v>
      </c>
      <c r="C7" s="28">
        <f t="shared" si="0"/>
        <v>38250.85</v>
      </c>
      <c r="E7" s="13">
        <v>4</v>
      </c>
      <c r="F7" s="13">
        <v>4</v>
      </c>
      <c r="G7" s="13">
        <f aca="true" t="shared" si="1" ref="G7:G34">E7+F7</f>
        <v>8</v>
      </c>
      <c r="I7" s="26" t="s">
        <v>70</v>
      </c>
      <c r="J7" s="26">
        <v>3</v>
      </c>
      <c r="K7" s="26">
        <v>28342.85</v>
      </c>
      <c r="L7" s="26">
        <v>5</v>
      </c>
      <c r="M7" s="26">
        <v>9908</v>
      </c>
      <c r="R7" s="26">
        <v>8</v>
      </c>
      <c r="S7" s="26">
        <v>38250.85</v>
      </c>
    </row>
    <row r="8" spans="1:19" ht="18">
      <c r="A8" s="51"/>
      <c r="B8" s="25" t="s">
        <v>30</v>
      </c>
      <c r="C8" s="28">
        <f t="shared" si="0"/>
        <v>106790.92</v>
      </c>
      <c r="E8" s="13">
        <v>13</v>
      </c>
      <c r="F8" s="13">
        <v>7</v>
      </c>
      <c r="G8" s="13">
        <f t="shared" si="1"/>
        <v>20</v>
      </c>
      <c r="I8" s="26" t="s">
        <v>51</v>
      </c>
      <c r="J8" s="26">
        <v>5</v>
      </c>
      <c r="K8" s="26">
        <v>96882.92</v>
      </c>
      <c r="L8" s="26">
        <v>5</v>
      </c>
      <c r="M8" s="26">
        <v>9908</v>
      </c>
      <c r="R8" s="26">
        <v>10</v>
      </c>
      <c r="S8" s="26">
        <v>106790.92</v>
      </c>
    </row>
    <row r="9" spans="1:19" ht="18">
      <c r="A9" s="51"/>
      <c r="B9" s="25" t="s">
        <v>31</v>
      </c>
      <c r="C9" s="28">
        <f t="shared" si="0"/>
        <v>56654.38</v>
      </c>
      <c r="E9" s="13">
        <v>3</v>
      </c>
      <c r="F9" s="13">
        <v>3</v>
      </c>
      <c r="G9" s="13">
        <f t="shared" si="1"/>
        <v>6</v>
      </c>
      <c r="I9" s="26" t="s">
        <v>65</v>
      </c>
      <c r="J9" s="26">
        <v>1</v>
      </c>
      <c r="K9" s="26">
        <v>46746.38</v>
      </c>
      <c r="L9" s="26">
        <v>5</v>
      </c>
      <c r="M9" s="26">
        <v>9908</v>
      </c>
      <c r="R9" s="26">
        <v>6</v>
      </c>
      <c r="S9" s="26">
        <v>56654.38</v>
      </c>
    </row>
    <row r="10" spans="1:19" ht="18">
      <c r="A10" s="51"/>
      <c r="B10" s="25" t="s">
        <v>32</v>
      </c>
      <c r="C10" s="28">
        <f t="shared" si="0"/>
        <v>63049.02</v>
      </c>
      <c r="E10" s="13">
        <v>3</v>
      </c>
      <c r="F10" s="13">
        <v>5</v>
      </c>
      <c r="G10" s="13">
        <f t="shared" si="1"/>
        <v>8</v>
      </c>
      <c r="I10" s="26" t="s">
        <v>66</v>
      </c>
      <c r="J10" s="26">
        <v>1</v>
      </c>
      <c r="K10" s="26">
        <v>53141.02</v>
      </c>
      <c r="L10" s="26">
        <v>5</v>
      </c>
      <c r="M10" s="26">
        <v>9908</v>
      </c>
      <c r="R10" s="26">
        <v>6</v>
      </c>
      <c r="S10" s="26">
        <v>63049.02</v>
      </c>
    </row>
    <row r="11" spans="1:19" ht="18">
      <c r="A11" s="51"/>
      <c r="B11" s="25" t="s">
        <v>33</v>
      </c>
      <c r="C11" s="28">
        <f t="shared" si="0"/>
        <v>306323.56</v>
      </c>
      <c r="E11" s="13">
        <v>3</v>
      </c>
      <c r="F11" s="13">
        <v>18</v>
      </c>
      <c r="G11" s="13">
        <f t="shared" si="1"/>
        <v>21</v>
      </c>
      <c r="I11" s="26" t="s">
        <v>69</v>
      </c>
      <c r="J11" s="26">
        <v>5</v>
      </c>
      <c r="K11" s="26">
        <v>296415.56</v>
      </c>
      <c r="L11" s="26">
        <v>5</v>
      </c>
      <c r="M11" s="26">
        <v>9908</v>
      </c>
      <c r="R11" s="26">
        <v>10</v>
      </c>
      <c r="S11" s="26">
        <v>306323.56</v>
      </c>
    </row>
    <row r="12" spans="1:19" ht="18">
      <c r="A12" s="52"/>
      <c r="B12" s="22" t="s">
        <v>34</v>
      </c>
      <c r="C12" s="28">
        <f t="shared" si="0"/>
        <v>9908</v>
      </c>
      <c r="E12" s="13"/>
      <c r="F12" s="13"/>
      <c r="G12" s="13"/>
      <c r="I12" s="26" t="s">
        <v>71</v>
      </c>
      <c r="J12" s="26">
        <v>0</v>
      </c>
      <c r="K12" s="26">
        <v>0</v>
      </c>
      <c r="L12" s="26">
        <v>5</v>
      </c>
      <c r="M12" s="26">
        <v>9908</v>
      </c>
      <c r="R12" s="26">
        <v>5</v>
      </c>
      <c r="S12" s="26">
        <v>9908</v>
      </c>
    </row>
    <row r="13" spans="1:19" ht="18" customHeight="1">
      <c r="A13" s="68" t="s">
        <v>21</v>
      </c>
      <c r="B13" s="25" t="s">
        <v>35</v>
      </c>
      <c r="C13" s="28">
        <f t="shared" si="0"/>
        <v>604884.59</v>
      </c>
      <c r="E13" s="13">
        <v>0</v>
      </c>
      <c r="F13" s="13">
        <v>8</v>
      </c>
      <c r="G13" s="13">
        <f t="shared" si="1"/>
        <v>8</v>
      </c>
      <c r="I13" s="26" t="s">
        <v>53</v>
      </c>
      <c r="J13" s="26">
        <v>14</v>
      </c>
      <c r="K13" s="26">
        <v>594976.59</v>
      </c>
      <c r="L13" s="26">
        <v>5</v>
      </c>
      <c r="M13" s="26">
        <v>9908</v>
      </c>
      <c r="R13" s="26">
        <v>19</v>
      </c>
      <c r="S13" s="26">
        <v>604884.59</v>
      </c>
    </row>
    <row r="14" spans="1:19" ht="18">
      <c r="A14" s="52"/>
      <c r="B14" s="25" t="s">
        <v>36</v>
      </c>
      <c r="C14" s="28">
        <f t="shared" si="0"/>
        <v>553100.3</v>
      </c>
      <c r="E14" s="13">
        <v>5</v>
      </c>
      <c r="F14" s="13">
        <v>18</v>
      </c>
      <c r="G14" s="13">
        <f t="shared" si="1"/>
        <v>23</v>
      </c>
      <c r="I14" s="26" t="s">
        <v>52</v>
      </c>
      <c r="J14" s="26">
        <v>12</v>
      </c>
      <c r="K14" s="26">
        <v>543192.3</v>
      </c>
      <c r="L14" s="26">
        <v>5</v>
      </c>
      <c r="M14" s="26">
        <v>9908</v>
      </c>
      <c r="R14" s="26">
        <v>17</v>
      </c>
      <c r="S14" s="26">
        <v>553100.3</v>
      </c>
    </row>
    <row r="15" spans="1:19" ht="18">
      <c r="A15" s="46" t="s">
        <v>11</v>
      </c>
      <c r="B15" s="25" t="s">
        <v>37</v>
      </c>
      <c r="C15" s="28">
        <f t="shared" si="0"/>
        <v>75483.06</v>
      </c>
      <c r="E15" s="13"/>
      <c r="F15" s="13"/>
      <c r="G15" s="13"/>
      <c r="I15" s="26" t="s">
        <v>58</v>
      </c>
      <c r="J15" s="26">
        <v>2</v>
      </c>
      <c r="K15" s="26">
        <v>65575.06</v>
      </c>
      <c r="L15" s="26">
        <v>5</v>
      </c>
      <c r="M15" s="26">
        <v>9908</v>
      </c>
      <c r="R15" s="26">
        <v>7</v>
      </c>
      <c r="S15" s="26">
        <v>75483.06</v>
      </c>
    </row>
    <row r="16" spans="1:19" ht="18" customHeight="1">
      <c r="A16" s="51"/>
      <c r="B16" s="25" t="s">
        <v>38</v>
      </c>
      <c r="C16" s="28">
        <f t="shared" si="0"/>
        <v>9908</v>
      </c>
      <c r="E16" s="13">
        <v>1</v>
      </c>
      <c r="F16" s="13">
        <v>10</v>
      </c>
      <c r="G16" s="13">
        <f t="shared" si="1"/>
        <v>11</v>
      </c>
      <c r="I16" s="26" t="s">
        <v>50</v>
      </c>
      <c r="J16" s="26">
        <v>0</v>
      </c>
      <c r="K16" s="26">
        <v>0</v>
      </c>
      <c r="L16" s="26">
        <v>5</v>
      </c>
      <c r="M16" s="26">
        <v>9908</v>
      </c>
      <c r="R16" s="26">
        <v>5</v>
      </c>
      <c r="S16" s="26">
        <v>9908</v>
      </c>
    </row>
    <row r="17" spans="1:19" ht="18">
      <c r="A17" s="51"/>
      <c r="B17" s="25" t="s">
        <v>39</v>
      </c>
      <c r="C17" s="28">
        <f t="shared" si="0"/>
        <v>14399.692307692309</v>
      </c>
      <c r="E17" s="13">
        <v>2</v>
      </c>
      <c r="F17" s="13">
        <v>1</v>
      </c>
      <c r="G17" s="13">
        <f t="shared" si="1"/>
        <v>3</v>
      </c>
      <c r="I17" s="26" t="s">
        <v>56</v>
      </c>
      <c r="J17" s="26">
        <v>0</v>
      </c>
      <c r="K17" s="26">
        <v>0</v>
      </c>
      <c r="L17" s="26">
        <v>5</v>
      </c>
      <c r="M17" s="26">
        <v>9908</v>
      </c>
      <c r="N17" s="26">
        <v>3</v>
      </c>
      <c r="O17" s="26">
        <v>4491.692307692308</v>
      </c>
      <c r="R17" s="26">
        <v>8</v>
      </c>
      <c r="S17" s="26">
        <v>14399.692307692309</v>
      </c>
    </row>
    <row r="18" spans="1:19" ht="18">
      <c r="A18" s="51"/>
      <c r="B18" s="25" t="s">
        <v>40</v>
      </c>
      <c r="C18" s="28">
        <f t="shared" si="0"/>
        <v>114991.88461538462</v>
      </c>
      <c r="E18" s="13">
        <v>0</v>
      </c>
      <c r="F18" s="13">
        <v>2</v>
      </c>
      <c r="G18" s="13">
        <f t="shared" si="1"/>
        <v>2</v>
      </c>
      <c r="I18" s="26" t="s">
        <v>57</v>
      </c>
      <c r="J18" s="26">
        <v>0</v>
      </c>
      <c r="K18" s="26">
        <v>0</v>
      </c>
      <c r="L18" s="26">
        <v>5</v>
      </c>
      <c r="M18" s="26">
        <v>9908</v>
      </c>
      <c r="N18" s="26">
        <v>6</v>
      </c>
      <c r="O18" s="26">
        <v>8983.384615384615</v>
      </c>
      <c r="P18" s="26">
        <v>24</v>
      </c>
      <c r="Q18" s="26">
        <v>96100.5</v>
      </c>
      <c r="R18" s="26">
        <v>35</v>
      </c>
      <c r="S18" s="26">
        <v>114991.88461538462</v>
      </c>
    </row>
    <row r="19" spans="1:19" ht="18">
      <c r="A19" s="52"/>
      <c r="B19" s="25" t="s">
        <v>41</v>
      </c>
      <c r="C19" s="28">
        <f t="shared" si="0"/>
        <v>10272.61</v>
      </c>
      <c r="E19" s="13">
        <v>5</v>
      </c>
      <c r="F19" s="13">
        <v>11</v>
      </c>
      <c r="G19" s="13">
        <f t="shared" si="1"/>
        <v>16</v>
      </c>
      <c r="I19" s="26" t="s">
        <v>59</v>
      </c>
      <c r="J19" s="26">
        <v>1</v>
      </c>
      <c r="K19" s="26">
        <v>364.61</v>
      </c>
      <c r="L19" s="26">
        <v>5</v>
      </c>
      <c r="M19" s="26">
        <v>9908</v>
      </c>
      <c r="R19" s="26">
        <v>6</v>
      </c>
      <c r="S19" s="26">
        <v>10272.61</v>
      </c>
    </row>
    <row r="20" spans="1:19" ht="18">
      <c r="A20" s="47" t="s">
        <v>12</v>
      </c>
      <c r="B20" s="25" t="s">
        <v>42</v>
      </c>
      <c r="C20" s="28">
        <f t="shared" si="0"/>
        <v>35388.88076923077</v>
      </c>
      <c r="E20" s="13"/>
      <c r="F20" s="13"/>
      <c r="G20" s="13"/>
      <c r="I20" s="26" t="s">
        <v>60</v>
      </c>
      <c r="J20" s="26">
        <v>2</v>
      </c>
      <c r="K20" s="26">
        <v>23983.65</v>
      </c>
      <c r="L20" s="26">
        <v>5</v>
      </c>
      <c r="M20" s="26">
        <v>9908</v>
      </c>
      <c r="N20" s="26">
        <v>1</v>
      </c>
      <c r="O20" s="26">
        <v>1497.2307692307693</v>
      </c>
      <c r="R20" s="26">
        <v>8</v>
      </c>
      <c r="S20" s="26">
        <v>35388.88076923077</v>
      </c>
    </row>
    <row r="21" spans="1:19" ht="18" customHeight="1">
      <c r="A21" s="51"/>
      <c r="B21" s="25" t="s">
        <v>43</v>
      </c>
      <c r="C21" s="28">
        <f t="shared" si="0"/>
        <v>165765.0607692308</v>
      </c>
      <c r="E21" s="13">
        <v>7</v>
      </c>
      <c r="F21" s="13">
        <v>21</v>
      </c>
      <c r="G21" s="13">
        <f t="shared" si="1"/>
        <v>28</v>
      </c>
      <c r="I21" s="26" t="s">
        <v>62</v>
      </c>
      <c r="J21" s="26">
        <v>5</v>
      </c>
      <c r="K21" s="26">
        <v>122326.33</v>
      </c>
      <c r="L21" s="26">
        <v>5</v>
      </c>
      <c r="M21" s="26">
        <v>9908</v>
      </c>
      <c r="N21" s="26">
        <v>1</v>
      </c>
      <c r="O21" s="26">
        <v>1497.2307692307693</v>
      </c>
      <c r="P21" s="26">
        <v>8</v>
      </c>
      <c r="Q21" s="26">
        <v>32033.5</v>
      </c>
      <c r="R21" s="26">
        <v>19</v>
      </c>
      <c r="S21" s="26">
        <v>165765.0607692308</v>
      </c>
    </row>
    <row r="22" spans="1:19" ht="18">
      <c r="A22" s="52"/>
      <c r="B22" s="25" t="s">
        <v>44</v>
      </c>
      <c r="C22" s="28">
        <f t="shared" si="0"/>
        <v>74065.1</v>
      </c>
      <c r="E22" s="13">
        <v>7</v>
      </c>
      <c r="F22" s="13">
        <v>0</v>
      </c>
      <c r="G22" s="13">
        <f t="shared" si="1"/>
        <v>7</v>
      </c>
      <c r="I22" s="26" t="s">
        <v>55</v>
      </c>
      <c r="J22" s="26">
        <v>6</v>
      </c>
      <c r="K22" s="26">
        <v>64157.1</v>
      </c>
      <c r="L22" s="26">
        <v>5</v>
      </c>
      <c r="M22" s="26">
        <v>9908</v>
      </c>
      <c r="R22" s="26">
        <v>11</v>
      </c>
      <c r="S22" s="26">
        <v>74065.1</v>
      </c>
    </row>
    <row r="23" spans="1:19" ht="18">
      <c r="A23" s="63"/>
      <c r="B23" s="25" t="s">
        <v>45</v>
      </c>
      <c r="C23" s="28">
        <f t="shared" si="0"/>
        <v>12902.461538461539</v>
      </c>
      <c r="E23" s="13"/>
      <c r="F23" s="13"/>
      <c r="G23" s="13"/>
      <c r="I23" s="26" t="s">
        <v>61</v>
      </c>
      <c r="J23" s="26">
        <v>0</v>
      </c>
      <c r="K23" s="26">
        <v>0</v>
      </c>
      <c r="L23" s="26">
        <v>5</v>
      </c>
      <c r="M23" s="26">
        <v>9908</v>
      </c>
      <c r="N23" s="26">
        <v>2</v>
      </c>
      <c r="O23" s="26">
        <v>2994.4615384615386</v>
      </c>
      <c r="R23" s="26">
        <v>7</v>
      </c>
      <c r="S23" s="26">
        <v>12902.461538461539</v>
      </c>
    </row>
    <row r="24" spans="1:19" ht="18">
      <c r="A24" s="64"/>
      <c r="B24" s="2" t="s">
        <v>1</v>
      </c>
      <c r="C24" s="28">
        <f t="shared" si="0"/>
        <v>26448.63</v>
      </c>
      <c r="E24" s="13">
        <v>13</v>
      </c>
      <c r="F24" s="13">
        <v>2</v>
      </c>
      <c r="G24" s="13">
        <f t="shared" si="1"/>
        <v>15</v>
      </c>
      <c r="I24" s="26" t="s">
        <v>64</v>
      </c>
      <c r="J24" s="26">
        <v>4</v>
      </c>
      <c r="K24" s="26">
        <v>16526.63</v>
      </c>
      <c r="L24" s="26">
        <v>3</v>
      </c>
      <c r="M24" s="26">
        <v>9922</v>
      </c>
      <c r="R24" s="26">
        <v>7</v>
      </c>
      <c r="S24" s="26">
        <v>26448.63</v>
      </c>
    </row>
    <row r="25" spans="1:7" ht="18">
      <c r="A25" s="64"/>
      <c r="B25" s="2" t="s">
        <v>2</v>
      </c>
      <c r="C25" s="28">
        <f>SUM(C3:C24)</f>
        <v>3822512.0299999993</v>
      </c>
      <c r="E25" s="13">
        <v>3</v>
      </c>
      <c r="F25" s="13">
        <v>1</v>
      </c>
      <c r="G25" s="13">
        <f t="shared" si="1"/>
        <v>4</v>
      </c>
    </row>
    <row r="26" spans="2:19" ht="19.5">
      <c r="B26" s="24"/>
      <c r="E26" s="13">
        <v>1</v>
      </c>
      <c r="F26" s="13">
        <v>1</v>
      </c>
      <c r="G26" s="13">
        <f t="shared" si="1"/>
        <v>2</v>
      </c>
      <c r="I26" s="26" t="s">
        <v>2</v>
      </c>
      <c r="J26" s="26">
        <v>89</v>
      </c>
      <c r="K26" s="26">
        <v>3456924.03</v>
      </c>
      <c r="L26" s="26">
        <v>108</v>
      </c>
      <c r="M26" s="26">
        <v>217000</v>
      </c>
      <c r="N26" s="26">
        <v>13</v>
      </c>
      <c r="O26" s="26">
        <v>19464</v>
      </c>
      <c r="P26" s="26">
        <v>32</v>
      </c>
      <c r="Q26" s="26">
        <v>128134</v>
      </c>
      <c r="R26" s="26">
        <v>242</v>
      </c>
      <c r="S26" s="26">
        <v>3821522.03</v>
      </c>
    </row>
    <row r="27" spans="5:7" ht="18">
      <c r="E27" s="13">
        <v>4</v>
      </c>
      <c r="F27" s="13">
        <v>1</v>
      </c>
      <c r="G27" s="13">
        <f t="shared" si="1"/>
        <v>5</v>
      </c>
    </row>
    <row r="28" spans="5:7" ht="18">
      <c r="E28" s="13">
        <v>0</v>
      </c>
      <c r="F28" s="13">
        <v>1</v>
      </c>
      <c r="G28" s="13">
        <f t="shared" si="1"/>
        <v>1</v>
      </c>
    </row>
    <row r="29" spans="5:7" ht="18">
      <c r="E29" s="13"/>
      <c r="F29" s="13"/>
      <c r="G29" s="13"/>
    </row>
    <row r="30" spans="5:7" ht="18">
      <c r="E30" s="13"/>
      <c r="F30" s="13"/>
      <c r="G30" s="13"/>
    </row>
    <row r="31" spans="5:7" ht="18">
      <c r="E31" s="13"/>
      <c r="F31" s="13"/>
      <c r="G31" s="13"/>
    </row>
    <row r="32" spans="5:7" ht="18">
      <c r="E32" s="13">
        <v>4</v>
      </c>
      <c r="F32" s="13">
        <v>1</v>
      </c>
      <c r="G32" s="13">
        <f t="shared" si="1"/>
        <v>5</v>
      </c>
    </row>
    <row r="33" spans="5:7" ht="18">
      <c r="E33" s="13">
        <v>0</v>
      </c>
      <c r="F33" s="13">
        <v>4</v>
      </c>
      <c r="G33" s="13">
        <f t="shared" si="1"/>
        <v>4</v>
      </c>
    </row>
    <row r="34" spans="5:7" ht="18">
      <c r="E34" s="13">
        <v>2</v>
      </c>
      <c r="F34" s="13">
        <v>9</v>
      </c>
      <c r="G34" s="13">
        <f t="shared" si="1"/>
        <v>11</v>
      </c>
    </row>
    <row r="35" spans="5:7" ht="18">
      <c r="E35" s="67"/>
      <c r="F35" s="67"/>
      <c r="G35" s="67"/>
    </row>
    <row r="36" spans="5:7" ht="18">
      <c r="E36" s="14">
        <f>SUM(E6:E35)</f>
        <v>82</v>
      </c>
      <c r="F36" s="14">
        <f>SUM(F6:F35)</f>
        <v>145</v>
      </c>
      <c r="G36" s="14">
        <f>SUM(G6:G35)</f>
        <v>227</v>
      </c>
    </row>
    <row r="102" ht="18"/>
    <row r="103" ht="18"/>
    <row r="104" ht="18"/>
    <row r="105" ht="18"/>
    <row r="132" ht="18"/>
    <row r="133" ht="18"/>
    <row r="134" ht="18"/>
  </sheetData>
  <mergeCells count="13">
    <mergeCell ref="A2:B2"/>
    <mergeCell ref="A13:A14"/>
    <mergeCell ref="A3:A12"/>
    <mergeCell ref="A15:A19"/>
    <mergeCell ref="A23:A25"/>
    <mergeCell ref="A20:A22"/>
    <mergeCell ref="E3:G3"/>
    <mergeCell ref="E35:G35"/>
    <mergeCell ref="R1:S1"/>
    <mergeCell ref="J1:K1"/>
    <mergeCell ref="L1:M1"/>
    <mergeCell ref="N1:O1"/>
    <mergeCell ref="P1:Q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7">
      <selection activeCell="C19" sqref="C19"/>
    </sheetView>
  </sheetViews>
  <sheetFormatPr defaultColWidth="9.00390625" defaultRowHeight="16.5"/>
  <cols>
    <col min="2" max="2" width="15.625" style="0" customWidth="1"/>
  </cols>
  <sheetData>
    <row r="2" spans="1:3" ht="16.5">
      <c r="A2" s="41" t="s">
        <v>0</v>
      </c>
      <c r="B2" s="41"/>
      <c r="C2" s="17" t="s">
        <v>18</v>
      </c>
    </row>
    <row r="3" spans="1:3" ht="16.5">
      <c r="A3" s="46" t="s">
        <v>3</v>
      </c>
      <c r="B3" s="25" t="s">
        <v>25</v>
      </c>
      <c r="C3" s="8">
        <v>3453.33</v>
      </c>
    </row>
    <row r="4" spans="1:3" ht="16.5">
      <c r="A4" s="47"/>
      <c r="B4" s="21" t="s">
        <v>26</v>
      </c>
      <c r="C4" s="8">
        <v>3453.33</v>
      </c>
    </row>
    <row r="5" spans="1:3" ht="16.5">
      <c r="A5" s="51"/>
      <c r="B5" s="25" t="s">
        <v>27</v>
      </c>
      <c r="C5" s="8">
        <v>3453.33</v>
      </c>
    </row>
    <row r="6" spans="1:3" ht="16.5">
      <c r="A6" s="51"/>
      <c r="B6" s="25" t="s">
        <v>28</v>
      </c>
      <c r="C6" s="8">
        <v>3453.33</v>
      </c>
    </row>
    <row r="7" spans="1:3" ht="16.5">
      <c r="A7" s="51"/>
      <c r="B7" s="25" t="s">
        <v>29</v>
      </c>
      <c r="C7" s="8">
        <v>3453.33</v>
      </c>
    </row>
    <row r="8" spans="1:3" ht="16.5">
      <c r="A8" s="51"/>
      <c r="B8" s="25" t="s">
        <v>30</v>
      </c>
      <c r="C8" s="8">
        <v>3453.33</v>
      </c>
    </row>
    <row r="9" spans="1:3" ht="16.5">
      <c r="A9" s="51"/>
      <c r="B9" s="25" t="s">
        <v>31</v>
      </c>
      <c r="C9" s="8">
        <v>3453.33</v>
      </c>
    </row>
    <row r="10" spans="1:3" ht="16.5">
      <c r="A10" s="51"/>
      <c r="B10" s="25" t="s">
        <v>32</v>
      </c>
      <c r="C10" s="8">
        <v>3453.33</v>
      </c>
    </row>
    <row r="11" spans="1:3" ht="16.5">
      <c r="A11" s="51"/>
      <c r="B11" s="25" t="s">
        <v>33</v>
      </c>
      <c r="C11" s="8">
        <v>3453.33</v>
      </c>
    </row>
    <row r="12" spans="1:3" ht="16.5">
      <c r="A12" s="52"/>
      <c r="B12" s="22" t="s">
        <v>34</v>
      </c>
      <c r="C12" s="8">
        <v>3453.33</v>
      </c>
    </row>
    <row r="13" spans="1:3" ht="16.5" customHeight="1">
      <c r="A13" s="44" t="s">
        <v>20</v>
      </c>
      <c r="B13" s="25" t="s">
        <v>35</v>
      </c>
      <c r="C13" s="8">
        <v>3453.33</v>
      </c>
    </row>
    <row r="14" spans="1:3" ht="16.5">
      <c r="A14" s="45"/>
      <c r="B14" s="25" t="s">
        <v>36</v>
      </c>
      <c r="C14" s="8">
        <v>3453.33</v>
      </c>
    </row>
    <row r="15" spans="1:3" ht="16.5">
      <c r="A15" s="42" t="s">
        <v>11</v>
      </c>
      <c r="B15" s="25" t="s">
        <v>37</v>
      </c>
      <c r="C15" s="8">
        <v>12620</v>
      </c>
    </row>
    <row r="16" spans="1:3" ht="16.5">
      <c r="A16" s="43"/>
      <c r="B16" s="25" t="s">
        <v>38</v>
      </c>
      <c r="C16" s="8">
        <v>12620</v>
      </c>
    </row>
    <row r="17" spans="1:3" ht="16.5">
      <c r="A17" s="43"/>
      <c r="B17" s="25" t="s">
        <v>39</v>
      </c>
      <c r="C17" s="8">
        <v>12620</v>
      </c>
    </row>
    <row r="18" spans="1:3" ht="16.5">
      <c r="A18" s="43"/>
      <c r="B18" s="25" t="s">
        <v>40</v>
      </c>
      <c r="C18" s="8">
        <v>131500</v>
      </c>
    </row>
    <row r="19" spans="1:3" ht="16.5">
      <c r="A19" s="43"/>
      <c r="B19" s="25" t="s">
        <v>41</v>
      </c>
      <c r="C19" s="8">
        <v>12620</v>
      </c>
    </row>
    <row r="20" spans="1:3" ht="16.5">
      <c r="A20" s="42" t="s">
        <v>12</v>
      </c>
      <c r="B20" s="25" t="s">
        <v>42</v>
      </c>
      <c r="C20" s="8">
        <v>3453.33</v>
      </c>
    </row>
    <row r="21" spans="1:3" ht="16.5">
      <c r="A21" s="43"/>
      <c r="B21" s="25" t="s">
        <v>43</v>
      </c>
      <c r="C21" s="8">
        <v>3453.33</v>
      </c>
    </row>
    <row r="22" spans="1:3" ht="16.5">
      <c r="A22" s="43"/>
      <c r="B22" s="25" t="s">
        <v>44</v>
      </c>
      <c r="C22" s="8">
        <v>3453.33</v>
      </c>
    </row>
    <row r="23" spans="1:3" ht="16.5">
      <c r="A23" s="39"/>
      <c r="B23" s="25" t="s">
        <v>45</v>
      </c>
      <c r="C23" s="8">
        <v>3453.33</v>
      </c>
    </row>
    <row r="24" spans="1:3" ht="16.5">
      <c r="A24" s="40"/>
      <c r="B24" s="2" t="s">
        <v>1</v>
      </c>
      <c r="C24" s="8">
        <v>3453.33</v>
      </c>
    </row>
    <row r="25" spans="1:3" ht="16.5">
      <c r="A25" s="50"/>
      <c r="B25" s="2" t="s">
        <v>2</v>
      </c>
      <c r="C25" s="8">
        <v>240686.61</v>
      </c>
    </row>
  </sheetData>
  <mergeCells count="6">
    <mergeCell ref="A20:A22"/>
    <mergeCell ref="A23:A25"/>
    <mergeCell ref="A2:B2"/>
    <mergeCell ref="A15:A19"/>
    <mergeCell ref="A13:A14"/>
    <mergeCell ref="A3:A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</dc:creator>
  <cp:keywords/>
  <dc:description/>
  <cp:lastModifiedBy>tcu</cp:lastModifiedBy>
  <dcterms:created xsi:type="dcterms:W3CDTF">2008-02-21T00:25:03Z</dcterms:created>
  <dcterms:modified xsi:type="dcterms:W3CDTF">2011-09-20T02:39:25Z</dcterms:modified>
  <cp:category/>
  <cp:version/>
  <cp:contentType/>
  <cp:contentStatus/>
</cp:coreProperties>
</file>