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600" windowHeight="7830"/>
  </bookViews>
  <sheets>
    <sheet name="分擔至系所（總表）" sheetId="1" r:id="rId1"/>
  </sheets>
  <definedNames>
    <definedName name="_xlnm.Print_Area" localSheetId="0">'分擔至系所（總表）'!$A$1:$J$26</definedName>
  </definedNames>
  <calcPr calcId="145621"/>
</workbook>
</file>

<file path=xl/calcChain.xml><?xml version="1.0" encoding="utf-8"?>
<calcChain xmlns="http://schemas.openxmlformats.org/spreadsheetml/2006/main">
  <c r="H7" i="1" l="1"/>
  <c r="G7" i="1"/>
  <c r="J26" i="1" l="1"/>
  <c r="F26" i="1"/>
  <c r="D26" i="1"/>
  <c r="C26" i="1"/>
  <c r="G8" i="1" l="1"/>
  <c r="E26" i="1"/>
  <c r="G12" i="1"/>
  <c r="G16" i="1"/>
  <c r="I16" i="1" s="1"/>
  <c r="G19" i="1"/>
  <c r="G4" i="1"/>
  <c r="G5" i="1"/>
  <c r="G6" i="1"/>
  <c r="G9" i="1"/>
  <c r="G10" i="1"/>
  <c r="G11" i="1"/>
  <c r="G13" i="1"/>
  <c r="G14" i="1"/>
  <c r="G15" i="1"/>
  <c r="G17" i="1"/>
  <c r="G18" i="1"/>
  <c r="G20" i="1"/>
  <c r="G21" i="1"/>
  <c r="G22" i="1"/>
  <c r="G23" i="1"/>
  <c r="G24" i="1"/>
  <c r="G25" i="1"/>
  <c r="G3" i="1"/>
  <c r="I23" i="1" l="1"/>
  <c r="I20" i="1"/>
  <c r="I3" i="1"/>
  <c r="G26" i="1"/>
  <c r="H26" i="1" l="1"/>
  <c r="H19" i="1"/>
  <c r="H8" i="1"/>
  <c r="H13" i="1"/>
  <c r="H18" i="1"/>
  <c r="H22" i="1"/>
  <c r="H25" i="1"/>
  <c r="H12" i="1"/>
  <c r="H4" i="1"/>
  <c r="H9" i="1"/>
  <c r="H14" i="1"/>
  <c r="H16" i="1"/>
  <c r="H5" i="1"/>
  <c r="H10" i="1"/>
  <c r="H15" i="1"/>
  <c r="H20" i="1"/>
  <c r="H23" i="1"/>
  <c r="H6" i="1"/>
  <c r="H11" i="1"/>
  <c r="H17" i="1"/>
  <c r="H21" i="1"/>
  <c r="H24" i="1"/>
  <c r="I26" i="1"/>
  <c r="J3" i="1" s="1"/>
  <c r="H3" i="1"/>
  <c r="J16" i="1" l="1"/>
  <c r="J23" i="1"/>
  <c r="J20" i="1"/>
</calcChain>
</file>

<file path=xl/sharedStrings.xml><?xml version="1.0" encoding="utf-8"?>
<sst xmlns="http://schemas.openxmlformats.org/spreadsheetml/2006/main" count="41" uniqueCount="41">
  <si>
    <t>統計範圍: 當年度8月1日至下一年度7月31日</t>
    <phoneticPr fontId="3" type="noConversion"/>
  </si>
  <si>
    <t>單位</t>
  </si>
  <si>
    <t>圖書
(含P+E)</t>
    <phoneticPr fontId="3" type="noConversion"/>
  </si>
  <si>
    <t>視聽</t>
    <phoneticPr fontId="3" type="noConversion"/>
  </si>
  <si>
    <t>資料庫</t>
    <phoneticPr fontId="3" type="noConversion"/>
  </si>
  <si>
    <t>期刊報紙
(含P+E)</t>
    <phoneticPr fontId="3" type="noConversion"/>
  </si>
  <si>
    <t>小計</t>
    <phoneticPr fontId="3" type="noConversion"/>
  </si>
  <si>
    <t>小計
系所占比例</t>
    <phoneticPr fontId="3" type="noConversion"/>
  </si>
  <si>
    <t>院總計</t>
    <phoneticPr fontId="3" type="noConversion"/>
  </si>
  <si>
    <t>院所占比例</t>
    <phoneticPr fontId="3" type="noConversion"/>
  </si>
  <si>
    <t>醫
學
院</t>
    <phoneticPr fontId="3" type="noConversion"/>
  </si>
  <si>
    <t>醫學系</t>
  </si>
  <si>
    <t>醫學系生物醫學碩士班</t>
    <phoneticPr fontId="3" type="noConversion"/>
  </si>
  <si>
    <t>醫學系藥理暨毒理學 碩士班/博士班</t>
    <phoneticPr fontId="3" type="noConversion"/>
  </si>
  <si>
    <t>醫學科學研究所</t>
    <phoneticPr fontId="3" type="noConversion"/>
  </si>
  <si>
    <t>學士後中醫學系</t>
  </si>
  <si>
    <t>護理學系(含碩士班)</t>
    <phoneticPr fontId="3" type="noConversion"/>
  </si>
  <si>
    <t>公共衛生學系(含碩士班)</t>
    <phoneticPr fontId="3" type="noConversion"/>
  </si>
  <si>
    <t>醫學檢驗生物技術系 (含碩士班)</t>
    <phoneticPr fontId="3" type="noConversion"/>
  </si>
  <si>
    <t>醫學資訊學系(含碩士班)</t>
    <phoneticPr fontId="3" type="noConversion"/>
  </si>
  <si>
    <t>物理治療學系(含碩士班)</t>
    <phoneticPr fontId="3" type="noConversion"/>
  </si>
  <si>
    <t>生命科學系(含碩士班)</t>
    <phoneticPr fontId="3" type="noConversion"/>
  </si>
  <si>
    <t>分子生物暨人類遺傳學系(含碩士班)</t>
    <phoneticPr fontId="3" type="noConversion"/>
  </si>
  <si>
    <t>人
社
院</t>
    <phoneticPr fontId="3" type="noConversion"/>
  </si>
  <si>
    <t>社會工作學系(含碩士班)</t>
    <phoneticPr fontId="3" type="noConversion"/>
  </si>
  <si>
    <t>人類發展與心理學系(含碩士班)</t>
    <phoneticPr fontId="3" type="noConversion"/>
  </si>
  <si>
    <t>宗教與人文研究所</t>
    <phoneticPr fontId="3" type="noConversion"/>
  </si>
  <si>
    <t>東方語文學系(含碩士班)</t>
    <phoneticPr fontId="3" type="noConversion"/>
  </si>
  <si>
    <t>國際學院</t>
    <phoneticPr fontId="3" type="noConversion"/>
  </si>
  <si>
    <t>國際服務產業管理學士學位學程</t>
    <phoneticPr fontId="3" type="noConversion"/>
  </si>
  <si>
    <t>國際數位媒體科技學士學位學程</t>
    <phoneticPr fontId="3" type="noConversion"/>
  </si>
  <si>
    <t>英美語文學系</t>
    <phoneticPr fontId="3" type="noConversion"/>
  </si>
  <si>
    <t>教
傳
院</t>
    <phoneticPr fontId="3" type="noConversion"/>
  </si>
  <si>
    <t>教育研究所+師資培育中心</t>
    <phoneticPr fontId="3" type="noConversion"/>
  </si>
  <si>
    <t>傳播學系(含碩士班)</t>
    <phoneticPr fontId="3" type="noConversion"/>
  </si>
  <si>
    <t>兒童發展與家庭教育學系</t>
    <phoneticPr fontId="3" type="noConversion"/>
  </si>
  <si>
    <t>總計</t>
  </si>
  <si>
    <t xml:space="preserve">備註: 2.  屬全校性適用之資源，其決算分擔至各系／所／學位學程; 上表已將隸屬全校性適用之資源(包括各教學中心. 行政單位. 圖書館)之資源的決算值分擔至各系／所／學位學程 </t>
    <phoneticPr fontId="3" type="noConversion"/>
  </si>
  <si>
    <t>備註: 3.  因備註2之故, 通識中心經費列入各教學中心、不歸入教傳院 (107學年起通識中心改隸教傳院)</t>
    <phoneticPr fontId="3" type="noConversion"/>
  </si>
  <si>
    <t>臨床藥學研究所</t>
    <phoneticPr fontId="3" type="noConversion"/>
  </si>
  <si>
    <t>備註: 1.  111學年新增臨床藥學研究所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</si>
</sst>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 "/>
    <numFmt numFmtId="178" formatCode="&quot;$&quot;#,##0_);[Red]\(&quot;$&quot;#,##0\)"/>
  </numFmts>
  <fonts count="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176" fontId="1" fillId="0" borderId="0" xfId="0" applyNumberFormat="1" applyFont="1"/>
    <xf numFmtId="10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178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wrapText="1"/>
    </xf>
    <xf numFmtId="177" fontId="2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5" xfId="0" applyFont="1" applyBorder="1" applyAlignment="1"/>
    <xf numFmtId="0" fontId="1" fillId="0" borderId="6" xfId="0" applyFont="1" applyBorder="1" applyAlignment="1"/>
    <xf numFmtId="178" fontId="2" fillId="0" borderId="4" xfId="0" applyNumberFormat="1" applyFont="1" applyBorder="1"/>
    <xf numFmtId="10" fontId="2" fillId="0" borderId="1" xfId="0" applyNumberFormat="1" applyFont="1" applyBorder="1" applyAlignment="1">
      <alignment horizontal="center" vertical="center"/>
    </xf>
    <xf numFmtId="0" fontId="2" fillId="2" borderId="0" xfId="0" applyFont="1" applyFill="1"/>
    <xf numFmtId="9" fontId="2" fillId="0" borderId="0" xfId="0" applyNumberFormat="1" applyFont="1"/>
    <xf numFmtId="176" fontId="2" fillId="0" borderId="0" xfId="0" applyNumberFormat="1" applyFont="1"/>
    <xf numFmtId="10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S32" sqref="S32"/>
    </sheetView>
  </sheetViews>
  <sheetFormatPr defaultRowHeight="16.5"/>
  <cols>
    <col min="2" max="2" width="26.5" customWidth="1"/>
    <col min="3" max="3" width="10.125" bestFit="1" customWidth="1"/>
    <col min="4" max="4" width="9.125" bestFit="1" customWidth="1"/>
    <col min="5" max="5" width="11" bestFit="1" customWidth="1"/>
    <col min="6" max="6" width="10.125" bestFit="1" customWidth="1"/>
    <col min="7" max="7" width="11" bestFit="1" customWidth="1"/>
    <col min="8" max="8" width="9.125" bestFit="1" customWidth="1"/>
    <col min="9" max="9" width="11" bestFit="1" customWidth="1"/>
    <col min="10" max="10" width="9.125" bestFit="1" customWidth="1"/>
  </cols>
  <sheetData>
    <row r="1" spans="1:12" s="2" customFormat="1">
      <c r="A1" s="1" t="s">
        <v>0</v>
      </c>
      <c r="B1" s="1"/>
      <c r="C1" s="1"/>
      <c r="D1" s="1"/>
      <c r="I1" s="3"/>
      <c r="J1" s="4"/>
    </row>
    <row r="2" spans="1:12" s="11" customFormat="1" ht="28.5">
      <c r="A2" s="37" t="s">
        <v>1</v>
      </c>
      <c r="B2" s="37"/>
      <c r="C2" s="5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5" t="s">
        <v>7</v>
      </c>
      <c r="I2" s="9" t="s">
        <v>8</v>
      </c>
      <c r="J2" s="10" t="s">
        <v>9</v>
      </c>
    </row>
    <row r="3" spans="1:12" s="1" customFormat="1" ht="14.25">
      <c r="A3" s="34" t="s">
        <v>10</v>
      </c>
      <c r="B3" s="12" t="s">
        <v>11</v>
      </c>
      <c r="C3" s="13">
        <v>364268.13043478259</v>
      </c>
      <c r="D3" s="13">
        <v>4173.130434782609</v>
      </c>
      <c r="E3" s="13">
        <v>843879.6086956521</v>
      </c>
      <c r="F3" s="13">
        <v>39535.869565217392</v>
      </c>
      <c r="G3" s="13">
        <f t="shared" ref="G3:G25" si="0">SUM(C3:F3)</f>
        <v>1251856.7391304346</v>
      </c>
      <c r="H3" s="14">
        <f t="shared" ref="H3:H23" si="1">G3/G$26</f>
        <v>5.4038907507412956E-2</v>
      </c>
      <c r="I3" s="30">
        <f>SUM(G3:G15)</f>
        <v>15492364.608695649</v>
      </c>
      <c r="J3" s="32">
        <f>I3/I$26</f>
        <v>0.66875899772840752</v>
      </c>
    </row>
    <row r="4" spans="1:12" s="1" customFormat="1" ht="14.25">
      <c r="A4" s="38"/>
      <c r="B4" s="12" t="s">
        <v>12</v>
      </c>
      <c r="C4" s="13">
        <v>146344.13043478259</v>
      </c>
      <c r="D4" s="13">
        <v>4173.130434782609</v>
      </c>
      <c r="E4" s="13">
        <v>1193608.6086956521</v>
      </c>
      <c r="F4" s="13">
        <v>624207.86956521741</v>
      </c>
      <c r="G4" s="13">
        <f t="shared" si="0"/>
        <v>1968333.7391304346</v>
      </c>
      <c r="H4" s="14">
        <f t="shared" si="1"/>
        <v>8.4967074544387788E-2</v>
      </c>
      <c r="I4" s="31"/>
      <c r="J4" s="33"/>
    </row>
    <row r="5" spans="1:12" s="1" customFormat="1" ht="14.25">
      <c r="A5" s="38"/>
      <c r="B5" s="12" t="s">
        <v>13</v>
      </c>
      <c r="C5" s="13">
        <v>88852.130434782608</v>
      </c>
      <c r="D5" s="13">
        <v>4173.130434782609</v>
      </c>
      <c r="E5" s="13">
        <v>843879.6086956521</v>
      </c>
      <c r="F5" s="13">
        <v>61682.869565217392</v>
      </c>
      <c r="G5" s="13">
        <f>SUM(C5:F5)</f>
        <v>998587.7391304347</v>
      </c>
      <c r="H5" s="14">
        <f t="shared" si="1"/>
        <v>4.3106043036833193E-2</v>
      </c>
      <c r="I5" s="31"/>
      <c r="J5" s="33"/>
    </row>
    <row r="6" spans="1:12" s="1" customFormat="1" ht="14.25">
      <c r="A6" s="38"/>
      <c r="B6" s="15" t="s">
        <v>14</v>
      </c>
      <c r="C6" s="13">
        <v>88852.130434782608</v>
      </c>
      <c r="D6" s="13">
        <v>4173.130434782609</v>
      </c>
      <c r="E6" s="13">
        <v>843879.6086956521</v>
      </c>
      <c r="F6" s="13">
        <v>150554.86956521738</v>
      </c>
      <c r="G6" s="13">
        <f t="shared" si="0"/>
        <v>1087459.7391304346</v>
      </c>
      <c r="H6" s="14">
        <f t="shared" si="1"/>
        <v>4.6942381203878364E-2</v>
      </c>
      <c r="I6" s="31"/>
      <c r="J6" s="33"/>
    </row>
    <row r="7" spans="1:12" s="1" customFormat="1" ht="14.25">
      <c r="A7" s="38"/>
      <c r="B7" s="15" t="s">
        <v>39</v>
      </c>
      <c r="C7" s="13">
        <v>104103.13043478261</v>
      </c>
      <c r="D7" s="13">
        <v>4173.130434782609</v>
      </c>
      <c r="E7" s="13">
        <v>843879.6086956521</v>
      </c>
      <c r="F7" s="13">
        <v>61682.869565217392</v>
      </c>
      <c r="G7" s="13">
        <f t="shared" si="0"/>
        <v>1013838.7391304347</v>
      </c>
      <c r="H7" s="14">
        <f t="shared" si="1"/>
        <v>4.3764383047023195E-2</v>
      </c>
      <c r="I7" s="31"/>
      <c r="J7" s="33"/>
    </row>
    <row r="8" spans="1:12" s="1" customFormat="1" ht="14.25">
      <c r="A8" s="39"/>
      <c r="B8" s="15" t="s">
        <v>15</v>
      </c>
      <c r="C8" s="13">
        <v>93706.130434782608</v>
      </c>
      <c r="D8" s="13">
        <v>8618.1304347826081</v>
      </c>
      <c r="E8" s="13">
        <v>843879.6086956521</v>
      </c>
      <c r="F8" s="13">
        <v>15545.869565217392</v>
      </c>
      <c r="G8" s="13">
        <f t="shared" si="0"/>
        <v>961749.7391304347</v>
      </c>
      <c r="H8" s="14">
        <f t="shared" si="1"/>
        <v>4.1515856865737569E-2</v>
      </c>
      <c r="I8" s="31"/>
      <c r="J8" s="33"/>
    </row>
    <row r="9" spans="1:12" s="1" customFormat="1" ht="14.25">
      <c r="A9" s="39"/>
      <c r="B9" s="12" t="s">
        <v>16</v>
      </c>
      <c r="C9" s="13">
        <v>287902.13043478259</v>
      </c>
      <c r="D9" s="13">
        <v>157173.13043478262</v>
      </c>
      <c r="E9" s="13">
        <v>843879.6086956521</v>
      </c>
      <c r="F9" s="13">
        <v>15545.869565217392</v>
      </c>
      <c r="G9" s="13">
        <f t="shared" si="0"/>
        <v>1304500.7391304346</v>
      </c>
      <c r="H9" s="14">
        <f t="shared" si="1"/>
        <v>5.6311391377089862E-2</v>
      </c>
      <c r="I9" s="31"/>
      <c r="J9" s="33"/>
    </row>
    <row r="10" spans="1:12" s="1" customFormat="1" ht="14.25">
      <c r="A10" s="39"/>
      <c r="B10" s="12" t="s">
        <v>17</v>
      </c>
      <c r="C10" s="13">
        <v>230639.13043478259</v>
      </c>
      <c r="D10" s="13">
        <v>6973.130434782609</v>
      </c>
      <c r="E10" s="13">
        <v>843879.6086956521</v>
      </c>
      <c r="F10" s="13">
        <v>15545.869565217392</v>
      </c>
      <c r="G10" s="13">
        <f t="shared" si="0"/>
        <v>1097037.7391304346</v>
      </c>
      <c r="H10" s="14">
        <f t="shared" si="1"/>
        <v>4.735583478840396E-2</v>
      </c>
      <c r="I10" s="31"/>
      <c r="J10" s="33"/>
      <c r="L10" s="16"/>
    </row>
    <row r="11" spans="1:12" s="1" customFormat="1" ht="14.25">
      <c r="A11" s="39"/>
      <c r="B11" s="12" t="s">
        <v>18</v>
      </c>
      <c r="C11" s="13">
        <v>170823.13043478259</v>
      </c>
      <c r="D11" s="13">
        <v>4173.130434782609</v>
      </c>
      <c r="E11" s="13">
        <v>843879.6086956521</v>
      </c>
      <c r="F11" s="13">
        <v>15545.869565217392</v>
      </c>
      <c r="G11" s="13">
        <f t="shared" si="0"/>
        <v>1034421.7391304347</v>
      </c>
      <c r="H11" s="14">
        <f t="shared" si="1"/>
        <v>4.4652889533793955E-2</v>
      </c>
      <c r="I11" s="31"/>
      <c r="J11" s="33"/>
    </row>
    <row r="12" spans="1:12" s="1" customFormat="1" ht="14.25">
      <c r="A12" s="39"/>
      <c r="B12" s="12" t="s">
        <v>19</v>
      </c>
      <c r="C12" s="13">
        <v>89774.130434782608</v>
      </c>
      <c r="D12" s="13">
        <v>4173.130434782609</v>
      </c>
      <c r="E12" s="13">
        <v>843879.6086956521</v>
      </c>
      <c r="F12" s="13">
        <v>15545.869565217392</v>
      </c>
      <c r="G12" s="13">
        <f t="shared" si="0"/>
        <v>953372.7391304347</v>
      </c>
      <c r="H12" s="14">
        <f t="shared" si="1"/>
        <v>4.1154246855550587E-2</v>
      </c>
      <c r="I12" s="31"/>
      <c r="J12" s="33"/>
    </row>
    <row r="13" spans="1:12" s="1" customFormat="1" ht="15.75" customHeight="1">
      <c r="A13" s="39"/>
      <c r="B13" s="17" t="s">
        <v>20</v>
      </c>
      <c r="C13" s="13">
        <v>224816.13043478259</v>
      </c>
      <c r="D13" s="13">
        <v>4173.130434782609</v>
      </c>
      <c r="E13" s="13">
        <v>843879.6086956521</v>
      </c>
      <c r="F13" s="13">
        <v>15545.869565217392</v>
      </c>
      <c r="G13" s="13">
        <f t="shared" si="0"/>
        <v>1088414.7391304346</v>
      </c>
      <c r="H13" s="14">
        <f t="shared" si="1"/>
        <v>4.6983605694713812E-2</v>
      </c>
      <c r="I13" s="31"/>
      <c r="J13" s="33"/>
    </row>
    <row r="14" spans="1:12" s="1" customFormat="1" ht="14.25" customHeight="1">
      <c r="A14" s="40"/>
      <c r="B14" s="12" t="s">
        <v>21</v>
      </c>
      <c r="C14" s="13">
        <v>149450.13043478259</v>
      </c>
      <c r="D14" s="13">
        <v>10548.130434782608</v>
      </c>
      <c r="E14" s="13">
        <v>872605.6086956521</v>
      </c>
      <c r="F14" s="13">
        <v>594477.86956521741</v>
      </c>
      <c r="G14" s="13">
        <f t="shared" si="0"/>
        <v>1627081.7391304346</v>
      </c>
      <c r="H14" s="14">
        <f t="shared" si="1"/>
        <v>7.0236247375195002E-2</v>
      </c>
      <c r="I14" s="31"/>
      <c r="J14" s="40"/>
    </row>
    <row r="15" spans="1:12" s="1" customFormat="1" ht="14.25" customHeight="1">
      <c r="A15" s="29"/>
      <c r="B15" s="12" t="s">
        <v>22</v>
      </c>
      <c r="C15" s="13">
        <v>186380.13043478259</v>
      </c>
      <c r="D15" s="13">
        <v>59903.130434782608</v>
      </c>
      <c r="E15" s="13">
        <v>843879.6086956521</v>
      </c>
      <c r="F15" s="13">
        <v>15545.869565217392</v>
      </c>
      <c r="G15" s="13">
        <f t="shared" si="0"/>
        <v>1105708.7391304346</v>
      </c>
      <c r="H15" s="14">
        <f t="shared" si="1"/>
        <v>4.7730135898387406E-2</v>
      </c>
      <c r="I15" s="36"/>
      <c r="J15" s="29"/>
      <c r="L15" s="16"/>
    </row>
    <row r="16" spans="1:12" s="1" customFormat="1" ht="14.25">
      <c r="A16" s="41" t="s">
        <v>23</v>
      </c>
      <c r="B16" s="12" t="s">
        <v>24</v>
      </c>
      <c r="C16" s="13">
        <v>184017.13043478259</v>
      </c>
      <c r="D16" s="13">
        <v>12573.130434782608</v>
      </c>
      <c r="E16" s="13">
        <v>561380.6086956521</v>
      </c>
      <c r="F16" s="13">
        <v>15545.869565217392</v>
      </c>
      <c r="G16" s="13">
        <f t="shared" si="0"/>
        <v>773516.7391304347</v>
      </c>
      <c r="H16" s="14">
        <f t="shared" si="1"/>
        <v>3.3390401804555027E-2</v>
      </c>
      <c r="I16" s="30">
        <f>SUM(G16:G19)</f>
        <v>3180117.9565217388</v>
      </c>
      <c r="J16" s="32">
        <f>I16/I26</f>
        <v>0.13727617126102779</v>
      </c>
    </row>
    <row r="17" spans="1:12" s="1" customFormat="1" ht="14.25">
      <c r="A17" s="42"/>
      <c r="B17" s="12" t="s">
        <v>25</v>
      </c>
      <c r="C17" s="13">
        <v>198571.13043478259</v>
      </c>
      <c r="D17" s="13">
        <v>28658.130434782608</v>
      </c>
      <c r="E17" s="13">
        <v>561380.6086956521</v>
      </c>
      <c r="F17" s="13">
        <v>15545.869565217392</v>
      </c>
      <c r="G17" s="13">
        <f t="shared" si="0"/>
        <v>804155.7391304347</v>
      </c>
      <c r="H17" s="14">
        <f t="shared" si="1"/>
        <v>3.4712995704772161E-2</v>
      </c>
      <c r="I17" s="31"/>
      <c r="J17" s="33"/>
    </row>
    <row r="18" spans="1:12" s="1" customFormat="1" ht="14.25">
      <c r="A18" s="42"/>
      <c r="B18" s="12" t="s">
        <v>26</v>
      </c>
      <c r="C18" s="13">
        <v>186750.13043478259</v>
      </c>
      <c r="D18" s="13">
        <v>4173.130434782609</v>
      </c>
      <c r="E18" s="13">
        <v>561380.6086956521</v>
      </c>
      <c r="F18" s="13">
        <v>15545.869565217392</v>
      </c>
      <c r="G18" s="13">
        <f t="shared" si="0"/>
        <v>767849.7391304347</v>
      </c>
      <c r="H18" s="14">
        <f t="shared" si="1"/>
        <v>3.3145774380927279E-2</v>
      </c>
      <c r="I18" s="31"/>
      <c r="J18" s="33"/>
      <c r="L18" s="16"/>
    </row>
    <row r="19" spans="1:12" s="1" customFormat="1" ht="14.25">
      <c r="A19" s="42"/>
      <c r="B19" s="12" t="s">
        <v>27</v>
      </c>
      <c r="C19" s="13">
        <v>91529.130434782608</v>
      </c>
      <c r="D19" s="13">
        <v>4173.130434782609</v>
      </c>
      <c r="E19" s="13">
        <v>561380.6086956521</v>
      </c>
      <c r="F19" s="13">
        <v>177512.86956521738</v>
      </c>
      <c r="G19" s="13">
        <f t="shared" si="0"/>
        <v>834595.7391304347</v>
      </c>
      <c r="H19" s="14">
        <f t="shared" si="1"/>
        <v>3.6026999370773319E-2</v>
      </c>
      <c r="I19" s="31"/>
      <c r="J19" s="33"/>
    </row>
    <row r="20" spans="1:12" s="1" customFormat="1" ht="14.25">
      <c r="A20" s="27" t="s">
        <v>28</v>
      </c>
      <c r="B20" s="18" t="s">
        <v>29</v>
      </c>
      <c r="C20" s="13">
        <v>113765.13043478261</v>
      </c>
      <c r="D20" s="13">
        <v>4173.130434782609</v>
      </c>
      <c r="E20" s="13">
        <v>561380.6086956521</v>
      </c>
      <c r="F20" s="13">
        <v>26193.202898550724</v>
      </c>
      <c r="G20" s="13">
        <f>SUM(C20:F20)</f>
        <v>705512.07246376807</v>
      </c>
      <c r="H20" s="14">
        <f t="shared" si="1"/>
        <v>3.0454843943018006E-2</v>
      </c>
      <c r="I20" s="30">
        <f>SUM(G20:G22)</f>
        <v>2164265.2173913042</v>
      </c>
      <c r="J20" s="32">
        <f>I20/I26</f>
        <v>9.3424849863698214E-2</v>
      </c>
    </row>
    <row r="21" spans="1:12" s="1" customFormat="1" ht="14.25">
      <c r="A21" s="28"/>
      <c r="B21" s="12" t="s">
        <v>30</v>
      </c>
      <c r="C21" s="13">
        <v>91165.130434782608</v>
      </c>
      <c r="D21" s="13">
        <v>4173.130434782609</v>
      </c>
      <c r="E21" s="13">
        <v>561380.6086956521</v>
      </c>
      <c r="F21" s="13">
        <v>26193.202898550724</v>
      </c>
      <c r="G21" s="13">
        <f t="shared" ref="G21:G23" si="2">SUM(C21:F21)</f>
        <v>682912.07246376807</v>
      </c>
      <c r="H21" s="14">
        <f t="shared" si="1"/>
        <v>2.9479269604922531E-2</v>
      </c>
      <c r="I21" s="31"/>
      <c r="J21" s="33"/>
    </row>
    <row r="22" spans="1:12" s="1" customFormat="1" ht="14.25" customHeight="1">
      <c r="A22" s="29"/>
      <c r="B22" s="12" t="s">
        <v>31</v>
      </c>
      <c r="C22" s="13">
        <v>143064.13043478259</v>
      </c>
      <c r="D22" s="13">
        <v>45203.130434782608</v>
      </c>
      <c r="E22" s="13">
        <v>561380.6086956521</v>
      </c>
      <c r="F22" s="13">
        <v>26193.202898550724</v>
      </c>
      <c r="G22" s="13">
        <f t="shared" si="2"/>
        <v>775841.07246376807</v>
      </c>
      <c r="H22" s="14">
        <f t="shared" si="1"/>
        <v>3.3490736315757677E-2</v>
      </c>
      <c r="I22" s="29"/>
      <c r="J22" s="29"/>
    </row>
    <row r="23" spans="1:12" s="1" customFormat="1" ht="14.25">
      <c r="A23" s="34" t="s">
        <v>32</v>
      </c>
      <c r="B23" s="12" t="s">
        <v>33</v>
      </c>
      <c r="C23" s="13">
        <v>117552.13043478261</v>
      </c>
      <c r="D23" s="13">
        <v>4173.130434782609</v>
      </c>
      <c r="E23" s="13">
        <v>612573.6086956521</v>
      </c>
      <c r="F23" s="13">
        <v>15545.869565217392</v>
      </c>
      <c r="G23" s="13">
        <f t="shared" si="2"/>
        <v>749844.7391304347</v>
      </c>
      <c r="H23" s="14">
        <f t="shared" si="1"/>
        <v>3.2368552435909186E-2</v>
      </c>
      <c r="I23" s="30">
        <f>SUM(G23:G25)</f>
        <v>2329093.2173913042</v>
      </c>
      <c r="J23" s="32">
        <f>I23/I26</f>
        <v>0.10053998114686639</v>
      </c>
    </row>
    <row r="24" spans="1:12" s="1" customFormat="1" ht="14.25">
      <c r="A24" s="28"/>
      <c r="B24" s="12" t="s">
        <v>34</v>
      </c>
      <c r="C24" s="13">
        <v>216095.13043478259</v>
      </c>
      <c r="D24" s="13">
        <v>61913.130434782608</v>
      </c>
      <c r="E24" s="13">
        <v>561380.6086956521</v>
      </c>
      <c r="F24" s="13">
        <v>15545.869565217392</v>
      </c>
      <c r="G24" s="13">
        <f t="shared" si="0"/>
        <v>854934.7391304347</v>
      </c>
      <c r="H24" s="14">
        <f>G24/G$26</f>
        <v>3.6904973108053137E-2</v>
      </c>
      <c r="I24" s="31"/>
      <c r="J24" s="33"/>
      <c r="L24" s="16"/>
    </row>
    <row r="25" spans="1:12" s="1" customFormat="1" ht="14.25">
      <c r="A25" s="35"/>
      <c r="B25" s="12" t="s">
        <v>35</v>
      </c>
      <c r="C25" s="13">
        <v>131579.13043478259</v>
      </c>
      <c r="D25" s="13">
        <v>4173.130434782609</v>
      </c>
      <c r="E25" s="13">
        <v>561380.6086956521</v>
      </c>
      <c r="F25" s="13">
        <v>27180.869565217392</v>
      </c>
      <c r="G25" s="13">
        <f t="shared" si="0"/>
        <v>724313.7391304347</v>
      </c>
      <c r="H25" s="14">
        <f>G25/G$26</f>
        <v>3.1266455602904072E-2</v>
      </c>
      <c r="I25" s="36"/>
      <c r="J25" s="33"/>
    </row>
    <row r="26" spans="1:12" s="1" customFormat="1">
      <c r="A26" s="19" t="s">
        <v>36</v>
      </c>
      <c r="B26" s="20"/>
      <c r="C26" s="13">
        <f>SUM(C3:C25)</f>
        <v>3699999.0000000014</v>
      </c>
      <c r="D26" s="13">
        <f>SUM(D3:D25)</f>
        <v>449986.99999999988</v>
      </c>
      <c r="E26" s="13">
        <f>SUM(E3:E25)</f>
        <v>17013889</v>
      </c>
      <c r="F26" s="13">
        <f>SUM(F3:F25)</f>
        <v>2001965.9999999995</v>
      </c>
      <c r="G26" s="13">
        <f>SUM(G3:G25)</f>
        <v>23165840.999999996</v>
      </c>
      <c r="H26" s="14">
        <f>G26/G26</f>
        <v>1</v>
      </c>
      <c r="I26" s="21">
        <f>SUM(I3:I25)</f>
        <v>23165840.999999996</v>
      </c>
      <c r="J26" s="22">
        <f>100%</f>
        <v>1</v>
      </c>
    </row>
    <row r="27" spans="1:12" s="1" customFormat="1" ht="14.25">
      <c r="A27" s="23" t="s">
        <v>40</v>
      </c>
      <c r="B27" s="23"/>
      <c r="C27" s="23"/>
      <c r="D27" s="23"/>
      <c r="E27" s="23"/>
      <c r="F27" s="23"/>
      <c r="H27" s="24"/>
      <c r="I27" s="25"/>
      <c r="J27" s="26"/>
    </row>
    <row r="28" spans="1:12" s="1" customFormat="1" ht="14.25">
      <c r="A28" s="23" t="s">
        <v>37</v>
      </c>
      <c r="B28" s="23"/>
      <c r="C28" s="23"/>
      <c r="D28" s="23"/>
      <c r="E28" s="23"/>
      <c r="F28" s="23"/>
      <c r="G28" s="23"/>
      <c r="H28" s="23"/>
      <c r="I28" s="25"/>
      <c r="J28" s="26"/>
    </row>
    <row r="29" spans="1:12" s="1" customFormat="1" ht="14.25">
      <c r="A29" s="23" t="s">
        <v>38</v>
      </c>
      <c r="B29" s="23"/>
      <c r="C29" s="23"/>
      <c r="D29" s="23"/>
      <c r="E29" s="23"/>
      <c r="F29" s="23"/>
      <c r="I29" s="25"/>
      <c r="J29" s="26"/>
    </row>
  </sheetData>
  <mergeCells count="13">
    <mergeCell ref="A2:B2"/>
    <mergeCell ref="A3:A15"/>
    <mergeCell ref="I3:I15"/>
    <mergeCell ref="J3:J15"/>
    <mergeCell ref="A16:A19"/>
    <mergeCell ref="I16:I19"/>
    <mergeCell ref="J16:J19"/>
    <mergeCell ref="A20:A22"/>
    <mergeCell ref="I20:I22"/>
    <mergeCell ref="J20:J22"/>
    <mergeCell ref="A23:A25"/>
    <mergeCell ref="I23:I25"/>
    <mergeCell ref="J23:J25"/>
  </mergeCells>
  <phoneticPr fontId="3" type="noConversion"/>
  <pageMargins left="0.7" right="0.7" top="0.75" bottom="0.75" header="0.3" footer="0.3"/>
  <pageSetup paperSize="9" scale="75" orientation="portrait" r:id="rId1"/>
  <colBreaks count="1" manualBreakCount="1">
    <brk id="10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分擔至系所（總表）</vt:lpstr>
      <vt:lpstr>'分擔至系所（總表）'!Print_Area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supeifen</dc:creator>
  <cp:lastModifiedBy>慈濟大學圖書館</cp:lastModifiedBy>
  <dcterms:created xsi:type="dcterms:W3CDTF">2022-07-06T01:09:28Z</dcterms:created>
  <dcterms:modified xsi:type="dcterms:W3CDTF">2023-08-07T05:46:07Z</dcterms:modified>
</cp:coreProperties>
</file>