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4835" windowHeight="6195"/>
  </bookViews>
  <sheets>
    <sheet name="分擔至系所（總表）" sheetId="1" r:id="rId1"/>
  </sheets>
  <calcPr calcId="145621"/>
</workbook>
</file>

<file path=xl/calcChain.xml><?xml version="1.0" encoding="utf-8"?>
<calcChain xmlns="http://schemas.openxmlformats.org/spreadsheetml/2006/main">
  <c r="I21" i="1" l="1"/>
  <c r="H22" i="1"/>
  <c r="G22" i="1"/>
  <c r="C26" i="1"/>
  <c r="D26" i="1"/>
  <c r="E26" i="1"/>
  <c r="F26" i="1"/>
  <c r="J26" i="1" l="1"/>
  <c r="G25" i="1"/>
  <c r="G24" i="1"/>
  <c r="G23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I17" i="1" l="1"/>
  <c r="I23" i="1"/>
  <c r="G3" i="1"/>
  <c r="G26" i="1" l="1"/>
  <c r="I3" i="1"/>
  <c r="H26" i="1" l="1"/>
  <c r="H7" i="1"/>
  <c r="H11" i="1"/>
  <c r="H15" i="1"/>
  <c r="H18" i="1"/>
  <c r="H21" i="1"/>
  <c r="H25" i="1"/>
  <c r="H4" i="1"/>
  <c r="H8" i="1"/>
  <c r="H12" i="1"/>
  <c r="H16" i="1"/>
  <c r="H19" i="1"/>
  <c r="H5" i="1"/>
  <c r="H9" i="1"/>
  <c r="H13" i="1"/>
  <c r="H20" i="1"/>
  <c r="H23" i="1"/>
  <c r="H6" i="1"/>
  <c r="H10" i="1"/>
  <c r="H14" i="1"/>
  <c r="H17" i="1"/>
  <c r="H24" i="1"/>
  <c r="H3" i="1"/>
  <c r="I26" i="1"/>
  <c r="J21" i="1" l="1"/>
  <c r="J17" i="1"/>
  <c r="J23" i="1"/>
  <c r="J3" i="1"/>
</calcChain>
</file>

<file path=xl/sharedStrings.xml><?xml version="1.0" encoding="utf-8"?>
<sst xmlns="http://schemas.openxmlformats.org/spreadsheetml/2006/main" count="41" uniqueCount="41">
  <si>
    <t>單位</t>
  </si>
  <si>
    <t>圖書
(含P+E)</t>
    <phoneticPr fontId="3" type="noConversion"/>
  </si>
  <si>
    <t>視聽</t>
    <phoneticPr fontId="3" type="noConversion"/>
  </si>
  <si>
    <t>資料庫</t>
    <phoneticPr fontId="3" type="noConversion"/>
  </si>
  <si>
    <t>期刊報紙
(含P+E)</t>
    <phoneticPr fontId="3" type="noConversion"/>
  </si>
  <si>
    <t>小計</t>
    <phoneticPr fontId="3" type="noConversion"/>
  </si>
  <si>
    <t>小計
系所占比例</t>
    <phoneticPr fontId="3" type="noConversion"/>
  </si>
  <si>
    <t>院總計</t>
    <phoneticPr fontId="3" type="noConversion"/>
  </si>
  <si>
    <t>院所占比例</t>
    <phoneticPr fontId="3" type="noConversion"/>
  </si>
  <si>
    <t>醫
學
院</t>
    <phoneticPr fontId="3" type="noConversion"/>
  </si>
  <si>
    <t>醫學系</t>
  </si>
  <si>
    <t>醫學科學研究所</t>
    <phoneticPr fontId="3" type="noConversion"/>
  </si>
  <si>
    <t>學士後中醫學系</t>
  </si>
  <si>
    <t>醫學系微生物及免疫學碩士班</t>
    <phoneticPr fontId="3" type="noConversion"/>
  </si>
  <si>
    <t>醫學系生物化學碩士班</t>
    <phoneticPr fontId="3" type="noConversion"/>
  </si>
  <si>
    <t>醫學系生理醫學碩士班</t>
    <phoneticPr fontId="3" type="noConversion"/>
  </si>
  <si>
    <t>護理學系(含碩士班)</t>
    <phoneticPr fontId="3" type="noConversion"/>
  </si>
  <si>
    <t>公共衛生學系(含碩士班)</t>
    <phoneticPr fontId="3" type="noConversion"/>
  </si>
  <si>
    <t>醫學檢驗生物技術系 (含碩士班)</t>
    <phoneticPr fontId="3" type="noConversion"/>
  </si>
  <si>
    <t>醫學資訊學系(含碩士班)</t>
    <phoneticPr fontId="3" type="noConversion"/>
  </si>
  <si>
    <t>醫學系藥理暨毒理學 碩士班/博士班</t>
    <phoneticPr fontId="3" type="noConversion"/>
  </si>
  <si>
    <t>物理治療學系(含碩士班)</t>
    <phoneticPr fontId="3" type="noConversion"/>
  </si>
  <si>
    <t>生命科學系(含碩士班)</t>
    <phoneticPr fontId="3" type="noConversion"/>
  </si>
  <si>
    <t>分子生物暨人類遺傳學系(含碩士班)</t>
    <phoneticPr fontId="3" type="noConversion"/>
  </si>
  <si>
    <t>人
社
院</t>
    <phoneticPr fontId="3" type="noConversion"/>
  </si>
  <si>
    <t>社會工作學系(含碩士班)</t>
    <phoneticPr fontId="3" type="noConversion"/>
  </si>
  <si>
    <t>人類發展與心理學系(含碩士班)</t>
    <phoneticPr fontId="3" type="noConversion"/>
  </si>
  <si>
    <t>宗教與人文研究所</t>
    <phoneticPr fontId="3" type="noConversion"/>
  </si>
  <si>
    <t>東方語文學系(含碩士班)</t>
    <phoneticPr fontId="3" type="noConversion"/>
  </si>
  <si>
    <t>國際學院</t>
    <phoneticPr fontId="3" type="noConversion"/>
  </si>
  <si>
    <t>英美語文學系</t>
    <phoneticPr fontId="3" type="noConversion"/>
  </si>
  <si>
    <t>教
傳
院</t>
    <phoneticPr fontId="3" type="noConversion"/>
  </si>
  <si>
    <t>教育研究所+師資培育中心</t>
    <phoneticPr fontId="3" type="noConversion"/>
  </si>
  <si>
    <t>傳播學系(含碩士班)</t>
    <phoneticPr fontId="3" type="noConversion"/>
  </si>
  <si>
    <t>兒童發展與家庭教育學系</t>
    <phoneticPr fontId="3" type="noConversion"/>
  </si>
  <si>
    <t>總計</t>
    <phoneticPr fontId="3" type="noConversion"/>
  </si>
  <si>
    <t>國際服務產業管理學士學位學程</t>
    <phoneticPr fontId="3" type="noConversion"/>
  </si>
  <si>
    <t xml:space="preserve">備註: 2.  屬全校性適用之資源，其決算分擔至各系／所／學位學程; 上表已將隸屬全校性適用之資源(包括各教學中心. 行政單位. 圖書館)之資源的決算值分擔至各系／所／學位學程 </t>
    <phoneticPr fontId="3" type="noConversion"/>
  </si>
  <si>
    <t>109學年各單位經費使用情形(決算)：統計範圍109/08/01-109/05/31 (因應系所評鑑, 7/1提供表單)</t>
    <phoneticPr fontId="3" type="noConversion"/>
  </si>
  <si>
    <t>備註: 3.  因備註2之故, 故通識中心經費不歸入教傳院 (107學年起通識中心改隸教傳院)</t>
    <phoneticPr fontId="3" type="noConversion"/>
  </si>
  <si>
    <t>備註: 1.  109年新增國際服務產業管理學士學位學程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</si>
</sst>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&quot;$&quot;#,##0_);[Red]\(&quot;$&quot;#,##0\)"/>
  </numFmts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1" fillId="0" borderId="0" xfId="0" applyFont="1"/>
    <xf numFmtId="176" fontId="1" fillId="0" borderId="0" xfId="0" applyNumberFormat="1" applyFont="1"/>
    <xf numFmtId="10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178" fontId="2" fillId="0" borderId="1" xfId="0" applyNumberFormat="1" applyFont="1" applyBorder="1"/>
    <xf numFmtId="9" fontId="2" fillId="0" borderId="1" xfId="0" applyNumberFormat="1" applyFont="1" applyBorder="1"/>
    <xf numFmtId="0" fontId="2" fillId="0" borderId="1" xfId="0" applyFont="1" applyBorder="1" applyAlignment="1">
      <alignment wrapText="1"/>
    </xf>
    <xf numFmtId="177" fontId="2" fillId="0" borderId="0" xfId="0" applyNumberFormat="1" applyFont="1"/>
    <xf numFmtId="0" fontId="2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center"/>
    </xf>
    <xf numFmtId="178" fontId="2" fillId="0" borderId="4" xfId="0" applyNumberFormat="1" applyFont="1" applyBorder="1"/>
    <xf numFmtId="0" fontId="2" fillId="2" borderId="0" xfId="0" applyFont="1" applyFill="1"/>
    <xf numFmtId="9" fontId="2" fillId="0" borderId="0" xfId="0" applyNumberFormat="1" applyFont="1"/>
    <xf numFmtId="176" fontId="2" fillId="0" borderId="0" xfId="0" applyNumberFormat="1" applyFont="1"/>
    <xf numFmtId="10" fontId="2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/>
    <xf numFmtId="0" fontId="1" fillId="0" borderId="6" xfId="0" applyFont="1" applyBorder="1" applyAlignment="1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4" workbookViewId="0">
      <selection activeCell="B13" sqref="B13"/>
    </sheetView>
  </sheetViews>
  <sheetFormatPr defaultRowHeight="16.5"/>
  <cols>
    <col min="2" max="2" width="26.5" customWidth="1"/>
  </cols>
  <sheetData>
    <row r="1" spans="1:12" s="2" customFormat="1">
      <c r="A1" s="1" t="s">
        <v>38</v>
      </c>
      <c r="B1" s="1"/>
      <c r="C1" s="1"/>
      <c r="D1" s="1"/>
      <c r="I1" s="3"/>
      <c r="J1" s="4"/>
    </row>
    <row r="2" spans="1:12" s="11" customFormat="1" ht="28.5">
      <c r="A2" s="34" t="s">
        <v>0</v>
      </c>
      <c r="B2" s="34"/>
      <c r="C2" s="5" t="s">
        <v>1</v>
      </c>
      <c r="D2" s="6" t="s">
        <v>2</v>
      </c>
      <c r="E2" s="6" t="s">
        <v>3</v>
      </c>
      <c r="F2" s="7" t="s">
        <v>4</v>
      </c>
      <c r="G2" s="8" t="s">
        <v>5</v>
      </c>
      <c r="H2" s="5" t="s">
        <v>6</v>
      </c>
      <c r="I2" s="9" t="s">
        <v>7</v>
      </c>
      <c r="J2" s="10" t="s">
        <v>8</v>
      </c>
    </row>
    <row r="3" spans="1:12" s="1" customFormat="1" ht="14.25">
      <c r="A3" s="24" t="s">
        <v>9</v>
      </c>
      <c r="B3" s="12" t="s">
        <v>10</v>
      </c>
      <c r="C3" s="13">
        <v>492114.65217391303</v>
      </c>
      <c r="D3" s="13">
        <v>2245</v>
      </c>
      <c r="E3" s="13">
        <v>778568.78260869568</v>
      </c>
      <c r="F3" s="13">
        <v>32258.142491304352</v>
      </c>
      <c r="G3" s="13">
        <f t="shared" ref="G3:G25" si="0">SUM(C3:F3)</f>
        <v>1305186.577273913</v>
      </c>
      <c r="H3" s="14">
        <f t="shared" ref="H3:H25" si="1">G3/G$26</f>
        <v>5.496960898500021E-2</v>
      </c>
      <c r="I3" s="27">
        <f>SUM(G3:G16)</f>
        <v>16232609.781134784</v>
      </c>
      <c r="J3" s="30">
        <f>I3/I$26</f>
        <v>0.68365720887107018</v>
      </c>
    </row>
    <row r="4" spans="1:12" s="1" customFormat="1" ht="14.25">
      <c r="A4" s="35"/>
      <c r="B4" s="15" t="s">
        <v>11</v>
      </c>
      <c r="C4" s="13">
        <v>120807.65217391304</v>
      </c>
      <c r="D4" s="13">
        <v>2245</v>
      </c>
      <c r="E4" s="13">
        <v>778568.78260869568</v>
      </c>
      <c r="F4" s="13">
        <v>169123.74349130434</v>
      </c>
      <c r="G4" s="13">
        <f t="shared" si="0"/>
        <v>1070745.178273913</v>
      </c>
      <c r="H4" s="14">
        <f t="shared" si="1"/>
        <v>4.5095808367280665E-2</v>
      </c>
      <c r="I4" s="28"/>
      <c r="J4" s="31"/>
    </row>
    <row r="5" spans="1:12" s="1" customFormat="1" ht="14.25">
      <c r="A5" s="35"/>
      <c r="B5" s="15" t="s">
        <v>12</v>
      </c>
      <c r="C5" s="13">
        <v>120068.65217391304</v>
      </c>
      <c r="D5" s="13">
        <v>45645</v>
      </c>
      <c r="E5" s="13">
        <v>778568.78260869568</v>
      </c>
      <c r="F5" s="13">
        <v>14666.970391304349</v>
      </c>
      <c r="G5" s="13">
        <f t="shared" si="0"/>
        <v>958949.40517391299</v>
      </c>
      <c r="H5" s="14">
        <f t="shared" si="1"/>
        <v>4.0387385801122826E-2</v>
      </c>
      <c r="I5" s="28"/>
      <c r="J5" s="31"/>
    </row>
    <row r="6" spans="1:12" s="1" customFormat="1" ht="14.25">
      <c r="A6" s="36"/>
      <c r="B6" s="12" t="s">
        <v>13</v>
      </c>
      <c r="C6" s="13">
        <v>105311.65217391304</v>
      </c>
      <c r="D6" s="13">
        <v>29395</v>
      </c>
      <c r="E6" s="13">
        <v>1081288.7826086958</v>
      </c>
      <c r="F6" s="13">
        <v>14666.970391304349</v>
      </c>
      <c r="G6" s="13">
        <f t="shared" si="0"/>
        <v>1230662.4051739131</v>
      </c>
      <c r="H6" s="14">
        <f t="shared" si="1"/>
        <v>5.1830927763788011E-2</v>
      </c>
      <c r="I6" s="28"/>
      <c r="J6" s="31"/>
    </row>
    <row r="7" spans="1:12" s="1" customFormat="1" ht="14.25">
      <c r="A7" s="36"/>
      <c r="B7" s="12" t="s">
        <v>14</v>
      </c>
      <c r="C7" s="13">
        <v>99135.65217391304</v>
      </c>
      <c r="D7" s="13">
        <v>2245</v>
      </c>
      <c r="E7" s="13">
        <v>778568.78260869568</v>
      </c>
      <c r="F7" s="13">
        <v>123769.26969130435</v>
      </c>
      <c r="G7" s="13">
        <f t="shared" si="0"/>
        <v>1003718.7044739131</v>
      </c>
      <c r="H7" s="14">
        <f t="shared" si="1"/>
        <v>4.2272902339450649E-2</v>
      </c>
      <c r="I7" s="28"/>
      <c r="J7" s="31"/>
    </row>
    <row r="8" spans="1:12" s="1" customFormat="1" ht="14.25">
      <c r="A8" s="36"/>
      <c r="B8" s="12" t="s">
        <v>15</v>
      </c>
      <c r="C8" s="13">
        <v>97257.65217391304</v>
      </c>
      <c r="D8" s="13">
        <v>2245</v>
      </c>
      <c r="E8" s="13">
        <v>778568.78260869568</v>
      </c>
      <c r="F8" s="13">
        <v>434288.57359130436</v>
      </c>
      <c r="G8" s="13">
        <f t="shared" si="0"/>
        <v>1312360.0083739131</v>
      </c>
      <c r="H8" s="14">
        <f t="shared" si="1"/>
        <v>5.5271727248790085E-2</v>
      </c>
      <c r="I8" s="28"/>
      <c r="J8" s="31"/>
    </row>
    <row r="9" spans="1:12" s="1" customFormat="1" ht="14.25">
      <c r="A9" s="36"/>
      <c r="B9" s="12" t="s">
        <v>16</v>
      </c>
      <c r="C9" s="13">
        <v>289295.65217391303</v>
      </c>
      <c r="D9" s="13">
        <v>69991</v>
      </c>
      <c r="E9" s="13">
        <v>778568.78260869568</v>
      </c>
      <c r="F9" s="13">
        <v>14666.970391304349</v>
      </c>
      <c r="G9" s="13">
        <f t="shared" si="0"/>
        <v>1152522.4051739131</v>
      </c>
      <c r="H9" s="14">
        <f t="shared" si="1"/>
        <v>4.8539961306670917E-2</v>
      </c>
      <c r="I9" s="28"/>
      <c r="J9" s="31"/>
    </row>
    <row r="10" spans="1:12" s="1" customFormat="1" ht="14.25">
      <c r="A10" s="36"/>
      <c r="B10" s="12" t="s">
        <v>17</v>
      </c>
      <c r="C10" s="13">
        <v>172901.65217391303</v>
      </c>
      <c r="D10" s="13">
        <v>2245</v>
      </c>
      <c r="E10" s="13">
        <v>778568.78260869568</v>
      </c>
      <c r="F10" s="13">
        <v>14666.970391304349</v>
      </c>
      <c r="G10" s="13">
        <f t="shared" si="0"/>
        <v>968382.40517391299</v>
      </c>
      <c r="H10" s="14">
        <f t="shared" si="1"/>
        <v>4.0784668711155915E-2</v>
      </c>
      <c r="I10" s="28"/>
      <c r="J10" s="31"/>
    </row>
    <row r="11" spans="1:12" s="1" customFormat="1" ht="14.25">
      <c r="A11" s="36"/>
      <c r="B11" s="12" t="s">
        <v>18</v>
      </c>
      <c r="C11" s="13">
        <v>136289.65217391303</v>
      </c>
      <c r="D11" s="13">
        <v>6300</v>
      </c>
      <c r="E11" s="13">
        <v>778568.78260869568</v>
      </c>
      <c r="F11" s="13">
        <v>14666.970391304349</v>
      </c>
      <c r="G11" s="13">
        <f t="shared" si="0"/>
        <v>935825.40517391299</v>
      </c>
      <c r="H11" s="14">
        <f t="shared" si="1"/>
        <v>3.9413488842402894E-2</v>
      </c>
      <c r="I11" s="28"/>
      <c r="J11" s="31"/>
      <c r="L11" s="16"/>
    </row>
    <row r="12" spans="1:12" s="1" customFormat="1" ht="14.25">
      <c r="A12" s="36"/>
      <c r="B12" s="12" t="s">
        <v>19</v>
      </c>
      <c r="C12" s="13">
        <v>106452.65217391304</v>
      </c>
      <c r="D12" s="13">
        <v>2245</v>
      </c>
      <c r="E12" s="13">
        <v>778568.78260869568</v>
      </c>
      <c r="F12" s="13">
        <v>77743.515891304356</v>
      </c>
      <c r="G12" s="13">
        <f t="shared" si="0"/>
        <v>965009.95067391312</v>
      </c>
      <c r="H12" s="14">
        <f t="shared" si="1"/>
        <v>4.0642633458562449E-2</v>
      </c>
      <c r="I12" s="28"/>
      <c r="J12" s="31"/>
    </row>
    <row r="13" spans="1:12" s="1" customFormat="1" ht="14.25">
      <c r="A13" s="36"/>
      <c r="B13" s="12" t="s">
        <v>20</v>
      </c>
      <c r="C13" s="13">
        <v>110093.65217391304</v>
      </c>
      <c r="D13" s="13">
        <v>2245</v>
      </c>
      <c r="E13" s="13">
        <v>778568.78260869568</v>
      </c>
      <c r="F13" s="13">
        <v>144966.61389130435</v>
      </c>
      <c r="G13" s="13">
        <f t="shared" si="0"/>
        <v>1035874.0486739131</v>
      </c>
      <c r="H13" s="14">
        <f t="shared" si="1"/>
        <v>4.3627165958330286E-2</v>
      </c>
      <c r="I13" s="28"/>
      <c r="J13" s="31"/>
    </row>
    <row r="14" spans="1:12" s="1" customFormat="1" ht="13.5" customHeight="1">
      <c r="A14" s="36"/>
      <c r="B14" s="17" t="s">
        <v>21</v>
      </c>
      <c r="C14" s="13">
        <v>223641.65217391303</v>
      </c>
      <c r="D14" s="13">
        <v>75250</v>
      </c>
      <c r="E14" s="13">
        <v>778568.78260869568</v>
      </c>
      <c r="F14" s="13">
        <v>14666.970391304349</v>
      </c>
      <c r="G14" s="13">
        <f t="shared" si="0"/>
        <v>1092127.4051739131</v>
      </c>
      <c r="H14" s="14">
        <f t="shared" si="1"/>
        <v>4.5996348314892223E-2</v>
      </c>
      <c r="I14" s="28"/>
      <c r="J14" s="31"/>
    </row>
    <row r="15" spans="1:12" s="1" customFormat="1" ht="14.25" customHeight="1">
      <c r="A15" s="37"/>
      <c r="B15" s="12" t="s">
        <v>22</v>
      </c>
      <c r="C15" s="13">
        <v>246586.65217391303</v>
      </c>
      <c r="D15" s="13">
        <v>31565</v>
      </c>
      <c r="E15" s="13">
        <v>799740.78260869568</v>
      </c>
      <c r="F15" s="13">
        <v>618710.16709130432</v>
      </c>
      <c r="G15" s="13">
        <f t="shared" si="0"/>
        <v>1696602.6018739128</v>
      </c>
      <c r="H15" s="14">
        <f t="shared" si="1"/>
        <v>7.1454597566222619E-2</v>
      </c>
      <c r="I15" s="28"/>
      <c r="J15" s="37"/>
    </row>
    <row r="16" spans="1:12" s="1" customFormat="1" ht="14.25" customHeight="1">
      <c r="A16" s="38"/>
      <c r="B16" s="12" t="s">
        <v>23</v>
      </c>
      <c r="C16" s="13">
        <v>210030.65217391303</v>
      </c>
      <c r="D16" s="13">
        <v>21370</v>
      </c>
      <c r="E16" s="13">
        <v>778568.78260869568</v>
      </c>
      <c r="F16" s="13">
        <v>494673.8456913043</v>
      </c>
      <c r="G16" s="13">
        <f t="shared" si="0"/>
        <v>1504643.2804739131</v>
      </c>
      <c r="H16" s="14">
        <f t="shared" si="1"/>
        <v>6.3369984207400518E-2</v>
      </c>
      <c r="I16" s="29"/>
      <c r="J16" s="38"/>
      <c r="L16" s="16"/>
    </row>
    <row r="17" spans="1:12" s="1" customFormat="1" ht="14.25">
      <c r="A17" s="39" t="s">
        <v>24</v>
      </c>
      <c r="B17" s="12" t="s">
        <v>25</v>
      </c>
      <c r="C17" s="13">
        <v>200106.65217391303</v>
      </c>
      <c r="D17" s="13">
        <v>2245</v>
      </c>
      <c r="E17" s="13">
        <v>586046.78260869568</v>
      </c>
      <c r="F17" s="13">
        <v>14666.970391304349</v>
      </c>
      <c r="G17" s="13">
        <f t="shared" si="0"/>
        <v>803065.40517391299</v>
      </c>
      <c r="H17" s="14">
        <f t="shared" si="1"/>
        <v>3.3822130935481143E-2</v>
      </c>
      <c r="I17" s="27">
        <f>SUM(G17:G20)</f>
        <v>3557915.1708956524</v>
      </c>
      <c r="J17" s="30">
        <f>I17/I26</f>
        <v>0.14984616693992353</v>
      </c>
    </row>
    <row r="18" spans="1:12" s="1" customFormat="1" ht="14.25">
      <c r="A18" s="40"/>
      <c r="B18" s="12" t="s">
        <v>26</v>
      </c>
      <c r="C18" s="13">
        <v>349831.65217391303</v>
      </c>
      <c r="D18" s="13">
        <v>86325</v>
      </c>
      <c r="E18" s="13">
        <v>586046.78260869568</v>
      </c>
      <c r="F18" s="13">
        <v>109699.52059130435</v>
      </c>
      <c r="G18" s="13">
        <f t="shared" si="0"/>
        <v>1131902.955373913</v>
      </c>
      <c r="H18" s="14">
        <f t="shared" si="1"/>
        <v>4.7671546696279182E-2</v>
      </c>
      <c r="I18" s="28"/>
      <c r="J18" s="31"/>
    </row>
    <row r="19" spans="1:12" s="1" customFormat="1" ht="14.25">
      <c r="A19" s="40"/>
      <c r="B19" s="12" t="s">
        <v>27</v>
      </c>
      <c r="C19" s="13">
        <v>135748.65217391303</v>
      </c>
      <c r="D19" s="13">
        <v>2245</v>
      </c>
      <c r="E19" s="13">
        <v>586046.78260869568</v>
      </c>
      <c r="F19" s="13">
        <v>14666.970391304349</v>
      </c>
      <c r="G19" s="13">
        <f t="shared" si="0"/>
        <v>738707.40517391299</v>
      </c>
      <c r="H19" s="14">
        <f t="shared" si="1"/>
        <v>3.1111611108924426E-2</v>
      </c>
      <c r="I19" s="28"/>
      <c r="J19" s="31"/>
      <c r="L19" s="16"/>
    </row>
    <row r="20" spans="1:12" s="1" customFormat="1" ht="14.25">
      <c r="A20" s="40"/>
      <c r="B20" s="12" t="s">
        <v>28</v>
      </c>
      <c r="C20" s="13">
        <v>105840.65217391304</v>
      </c>
      <c r="D20" s="13">
        <v>2245</v>
      </c>
      <c r="E20" s="13">
        <v>586046.78260869568</v>
      </c>
      <c r="F20" s="13">
        <v>190106.97039130432</v>
      </c>
      <c r="G20" s="13">
        <f t="shared" si="0"/>
        <v>884239.40517391311</v>
      </c>
      <c r="H20" s="14">
        <f t="shared" si="1"/>
        <v>3.7240878199238804E-2</v>
      </c>
      <c r="I20" s="28"/>
      <c r="J20" s="31"/>
    </row>
    <row r="21" spans="1:12" s="1" customFormat="1" ht="14.25">
      <c r="A21" s="41" t="s">
        <v>29</v>
      </c>
      <c r="B21" s="12" t="s">
        <v>30</v>
      </c>
      <c r="C21" s="13">
        <v>90580.65217391304</v>
      </c>
      <c r="D21" s="13">
        <v>2245</v>
      </c>
      <c r="E21" s="13">
        <v>586046.78260869568</v>
      </c>
      <c r="F21" s="13">
        <v>22768.760591304352</v>
      </c>
      <c r="G21" s="13">
        <f>SUM(C21:F21)</f>
        <v>701641.19537391316</v>
      </c>
      <c r="H21" s="14">
        <f t="shared" si="1"/>
        <v>2.9550520078155746E-2</v>
      </c>
      <c r="I21" s="27">
        <f>SUM(G21:G22)</f>
        <v>1466495.0507478262</v>
      </c>
      <c r="J21" s="30">
        <f>I21/I26</f>
        <v>6.1763322517779967E-2</v>
      </c>
    </row>
    <row r="22" spans="1:12" s="1" customFormat="1" ht="14.25">
      <c r="A22" s="38"/>
      <c r="B22" s="12" t="s">
        <v>36</v>
      </c>
      <c r="C22" s="13">
        <v>134829.65217391303</v>
      </c>
      <c r="D22" s="13">
        <v>2245</v>
      </c>
      <c r="E22" s="13">
        <v>586046.78260869568</v>
      </c>
      <c r="F22" s="13">
        <v>41732.420591304348</v>
      </c>
      <c r="G22" s="13">
        <f>SUM(C22:F22)</f>
        <v>764853.85537391296</v>
      </c>
      <c r="H22" s="14">
        <f t="shared" si="1"/>
        <v>3.2212802439624225E-2</v>
      </c>
      <c r="I22" s="38"/>
      <c r="J22" s="38"/>
    </row>
    <row r="23" spans="1:12" s="1" customFormat="1" ht="14.25">
      <c r="A23" s="24" t="s">
        <v>31</v>
      </c>
      <c r="B23" s="12" t="s">
        <v>32</v>
      </c>
      <c r="C23" s="13">
        <v>126555.65217391304</v>
      </c>
      <c r="D23" s="13">
        <v>2245</v>
      </c>
      <c r="E23" s="13">
        <v>636446.78260869568</v>
      </c>
      <c r="F23" s="13">
        <v>14666.970391304349</v>
      </c>
      <c r="G23" s="13">
        <f t="shared" si="0"/>
        <v>779914.40517391311</v>
      </c>
      <c r="H23" s="14">
        <f t="shared" si="1"/>
        <v>3.284709683708445E-2</v>
      </c>
      <c r="I23" s="27">
        <f>SUM(G23:G25)</f>
        <v>2486764.997221739</v>
      </c>
      <c r="J23" s="30">
        <f>I23/I26</f>
        <v>0.10473330167122634</v>
      </c>
    </row>
    <row r="24" spans="1:12" s="1" customFormat="1" ht="14.25">
      <c r="A24" s="25"/>
      <c r="B24" s="12" t="s">
        <v>33</v>
      </c>
      <c r="C24" s="13">
        <v>280065.65217391303</v>
      </c>
      <c r="D24" s="13">
        <v>52545</v>
      </c>
      <c r="E24" s="13">
        <v>586046.78260869568</v>
      </c>
      <c r="F24" s="13">
        <v>17066.970391304349</v>
      </c>
      <c r="G24" s="13">
        <f t="shared" si="0"/>
        <v>935724.40517391299</v>
      </c>
      <c r="H24" s="14">
        <f t="shared" si="1"/>
        <v>3.9409235097686117E-2</v>
      </c>
      <c r="I24" s="28"/>
      <c r="J24" s="31"/>
      <c r="L24" s="16"/>
    </row>
    <row r="25" spans="1:12" s="1" customFormat="1" ht="14.25">
      <c r="A25" s="26"/>
      <c r="B25" s="12" t="s">
        <v>34</v>
      </c>
      <c r="C25" s="13">
        <v>146445.65217391303</v>
      </c>
      <c r="D25" s="13">
        <v>2245</v>
      </c>
      <c r="E25" s="13">
        <v>586046.78260869568</v>
      </c>
      <c r="F25" s="13">
        <v>36388.752091304348</v>
      </c>
      <c r="G25" s="13">
        <f t="shared" si="0"/>
        <v>771126.18687391304</v>
      </c>
      <c r="H25" s="14">
        <f t="shared" si="1"/>
        <v>3.24769697364558E-2</v>
      </c>
      <c r="I25" s="29"/>
      <c r="J25" s="31"/>
    </row>
    <row r="26" spans="1:12" s="1" customFormat="1">
      <c r="A26" s="32" t="s">
        <v>35</v>
      </c>
      <c r="B26" s="33"/>
      <c r="C26" s="13">
        <f>SUM(C3:C25)</f>
        <v>4099993.0000000005</v>
      </c>
      <c r="D26" s="13">
        <f>SUM(D3:D25)</f>
        <v>449816</v>
      </c>
      <c r="E26" s="13">
        <f>SUM(E3:E25)</f>
        <v>16548675.999999994</v>
      </c>
      <c r="F26" s="13">
        <f>SUM(F3:F25)</f>
        <v>2645299.9999999995</v>
      </c>
      <c r="G26" s="13">
        <f>SUM(G3:G25)</f>
        <v>23743784.999999996</v>
      </c>
      <c r="H26" s="14">
        <f>G26/G26</f>
        <v>1</v>
      </c>
      <c r="I26" s="19">
        <f>SUM(I3:I25)</f>
        <v>23743785</v>
      </c>
      <c r="J26" s="18">
        <f>100%</f>
        <v>1</v>
      </c>
    </row>
    <row r="27" spans="1:12" s="1" customFormat="1" ht="14.25">
      <c r="A27" s="20" t="s">
        <v>40</v>
      </c>
      <c r="B27" s="20"/>
      <c r="C27" s="20"/>
      <c r="D27" s="20"/>
      <c r="E27" s="20"/>
      <c r="F27" s="20"/>
      <c r="H27" s="21"/>
      <c r="I27" s="22"/>
      <c r="J27" s="23"/>
    </row>
    <row r="28" spans="1:12" s="1" customFormat="1" ht="14.25">
      <c r="A28" s="20" t="s">
        <v>37</v>
      </c>
      <c r="B28" s="20"/>
      <c r="C28" s="20"/>
      <c r="D28" s="20"/>
      <c r="E28" s="20"/>
      <c r="F28" s="20"/>
      <c r="G28" s="20"/>
      <c r="H28" s="20"/>
      <c r="I28" s="22"/>
      <c r="J28" s="23"/>
    </row>
    <row r="29" spans="1:12" s="1" customFormat="1" ht="14.25">
      <c r="A29" s="20" t="s">
        <v>39</v>
      </c>
      <c r="B29" s="20"/>
      <c r="C29" s="20"/>
      <c r="D29" s="20"/>
      <c r="E29" s="20"/>
      <c r="F29" s="20"/>
      <c r="I29" s="22"/>
      <c r="J29" s="23"/>
    </row>
  </sheetData>
  <mergeCells count="14">
    <mergeCell ref="A23:A25"/>
    <mergeCell ref="I23:I25"/>
    <mergeCell ref="J23:J25"/>
    <mergeCell ref="A26:B26"/>
    <mergeCell ref="A2:B2"/>
    <mergeCell ref="A3:A16"/>
    <mergeCell ref="I3:I16"/>
    <mergeCell ref="J3:J16"/>
    <mergeCell ref="A17:A20"/>
    <mergeCell ref="I17:I20"/>
    <mergeCell ref="J17:J20"/>
    <mergeCell ref="I21:I22"/>
    <mergeCell ref="J21:J22"/>
    <mergeCell ref="A21:A22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分擔至系所（總表）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supeifen</dc:creator>
  <cp:lastModifiedBy>supeifen</cp:lastModifiedBy>
  <dcterms:created xsi:type="dcterms:W3CDTF">2020-08-04T03:28:39Z</dcterms:created>
  <dcterms:modified xsi:type="dcterms:W3CDTF">2021-06-15T01:11:48Z</dcterms:modified>
</cp:coreProperties>
</file>