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835" windowHeight="6195"/>
  </bookViews>
  <sheets>
    <sheet name="分擔至系所（總表）" sheetId="1" r:id="rId1"/>
  </sheets>
  <calcPr calcId="145621"/>
</workbook>
</file>

<file path=xl/calcChain.xml><?xml version="1.0" encoding="utf-8"?>
<calcChain xmlns="http://schemas.openxmlformats.org/spreadsheetml/2006/main">
  <c r="J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25" i="1"/>
  <c r="E25" i="1"/>
  <c r="D25" i="1"/>
  <c r="C25" i="1"/>
  <c r="I17" i="1" l="1"/>
  <c r="I21" i="1"/>
  <c r="I22" i="1"/>
  <c r="G3" i="1"/>
  <c r="G25" i="1" l="1"/>
  <c r="I3" i="1"/>
  <c r="H25" i="1" l="1"/>
  <c r="H7" i="1"/>
  <c r="H11" i="1"/>
  <c r="H15" i="1"/>
  <c r="H18" i="1"/>
  <c r="H21" i="1"/>
  <c r="H24" i="1"/>
  <c r="H4" i="1"/>
  <c r="H8" i="1"/>
  <c r="H12" i="1"/>
  <c r="H16" i="1"/>
  <c r="H19" i="1"/>
  <c r="H5" i="1"/>
  <c r="H9" i="1"/>
  <c r="H13" i="1"/>
  <c r="H20" i="1"/>
  <c r="H22" i="1"/>
  <c r="H6" i="1"/>
  <c r="H10" i="1"/>
  <c r="H14" i="1"/>
  <c r="H17" i="1"/>
  <c r="H23" i="1"/>
  <c r="H3" i="1"/>
  <c r="I25" i="1"/>
  <c r="J21" i="1" l="1"/>
  <c r="J17" i="1"/>
  <c r="J22" i="1"/>
  <c r="J3" i="1"/>
</calcChain>
</file>

<file path=xl/sharedStrings.xml><?xml version="1.0" encoding="utf-8"?>
<sst xmlns="http://schemas.openxmlformats.org/spreadsheetml/2006/main" count="40" uniqueCount="40">
  <si>
    <t>108學年各單位經費使用情形(決算)：統計至109/07/31敬請各單位參考</t>
    <phoneticPr fontId="3" type="noConversion"/>
  </si>
  <si>
    <t>單位</t>
  </si>
  <si>
    <t>圖書
(含P+E)</t>
    <phoneticPr fontId="3" type="noConversion"/>
  </si>
  <si>
    <t>視聽</t>
    <phoneticPr fontId="3" type="noConversion"/>
  </si>
  <si>
    <t>資料庫</t>
    <phoneticPr fontId="3" type="noConversion"/>
  </si>
  <si>
    <t>期刊報紙
(含P+E)</t>
    <phoneticPr fontId="3" type="noConversion"/>
  </si>
  <si>
    <t>小計</t>
    <phoneticPr fontId="3" type="noConversion"/>
  </si>
  <si>
    <t>小計
系所占比例</t>
    <phoneticPr fontId="3" type="noConversion"/>
  </si>
  <si>
    <t>院總計</t>
    <phoneticPr fontId="3" type="noConversion"/>
  </si>
  <si>
    <t>院所占比例</t>
    <phoneticPr fontId="3" type="noConversion"/>
  </si>
  <si>
    <t>醫
學
院</t>
    <phoneticPr fontId="3" type="noConversion"/>
  </si>
  <si>
    <t>醫學系</t>
  </si>
  <si>
    <t>醫學科學研究所</t>
    <phoneticPr fontId="3" type="noConversion"/>
  </si>
  <si>
    <t>學士後中醫學系</t>
  </si>
  <si>
    <t>醫學系微生物及免疫學碩士班</t>
    <phoneticPr fontId="3" type="noConversion"/>
  </si>
  <si>
    <t>醫學系生物化學碩士班</t>
    <phoneticPr fontId="3" type="noConversion"/>
  </si>
  <si>
    <t>醫學系生理醫學碩士班</t>
    <phoneticPr fontId="3" type="noConversion"/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</si>
  <si>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</si>
  <si>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</si>
  <si>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</si>
  <si>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</si>
  <si>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醫學系藥理暨毒理學 碩士班/博士班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</si>
  <si>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</si>
  <si>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</si>
  <si>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</si>
  <si>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人
社
院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</si>
  <si>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</si>
  <si>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</si>
  <si>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</si>
  <si>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</si>
  <si>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國際學院</t>
    <phoneticPr fontId="3" type="noConversion"/>
  </si>
  <si>
    <t>英美語文學系</t>
    <phoneticPr fontId="3" type="noConversion"/>
  </si>
  <si>
    <t>教
傳
院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</si>
  <si>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</si>
  <si>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</si>
  <si>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</si>
  <si>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總計</t>
  </si>
  <si>
    <t>備註: 1.  107學年起, 生科系所及分遺系所併入醫學院; 108學年起, 英美系隸屬國際學院</t>
    <phoneticPr fontId="3" type="noConversion"/>
  </si>
  <si>
    <t>備註: 3.  因備註2之故, 故107學年起, 通識中心經費不先歸入教傳院 (107學年起通識中心改隸教傳院)</t>
    <phoneticPr fontId="3" type="noConversion"/>
  </si>
  <si>
    <t xml:space="preserve">備註: 2.  屬全校性適用之資源，其決算分擔至各系／所／學位學程; 上表已將隸屬全校性適用之資源(包括各教學中心. 行政單位. 圖書館)之資源的決算值分擔至各系／所／學位學程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</si>
</sst>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&quot;$&quot;#,##0_);[Red]\(&quot;$&quot;#,##0\)"/>
  </numFmts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76" fontId="1" fillId="0" borderId="0" xfId="0" applyNumberFormat="1" applyFont="1"/>
    <xf numFmtId="10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178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wrapText="1"/>
    </xf>
    <xf numFmtId="177" fontId="2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Border="1"/>
    <xf numFmtId="0" fontId="2" fillId="2" borderId="0" xfId="0" applyFont="1" applyFill="1"/>
    <xf numFmtId="9" fontId="2" fillId="0" borderId="0" xfId="0" applyNumberFormat="1" applyFont="1"/>
    <xf numFmtId="176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2" workbookViewId="0">
      <selection activeCell="B32" sqref="B32"/>
    </sheetView>
  </sheetViews>
  <sheetFormatPr defaultRowHeight="16.5"/>
  <cols>
    <col min="2" max="2" width="26.5" customWidth="1"/>
  </cols>
  <sheetData>
    <row r="1" spans="1:12" s="2" customFormat="1">
      <c r="A1" s="1" t="s">
        <v>0</v>
      </c>
      <c r="B1" s="1"/>
      <c r="C1" s="1"/>
      <c r="D1" s="1"/>
      <c r="I1" s="3"/>
      <c r="J1" s="4"/>
    </row>
    <row r="2" spans="1:12" s="11" customFormat="1" ht="28.5">
      <c r="A2" s="35" t="s">
        <v>1</v>
      </c>
      <c r="B2" s="35"/>
      <c r="C2" s="5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5" t="s">
        <v>7</v>
      </c>
      <c r="I2" s="9" t="s">
        <v>8</v>
      </c>
      <c r="J2" s="10" t="s">
        <v>9</v>
      </c>
    </row>
    <row r="3" spans="1:12" s="1" customFormat="1" ht="14.25">
      <c r="A3" s="25" t="s">
        <v>10</v>
      </c>
      <c r="B3" s="12" t="s">
        <v>11</v>
      </c>
      <c r="C3" s="13">
        <v>500764.31818181818</v>
      </c>
      <c r="D3" s="13">
        <v>1480.5454545454545</v>
      </c>
      <c r="E3" s="13">
        <v>815404.72727272729</v>
      </c>
      <c r="F3" s="13">
        <v>34856.496691818182</v>
      </c>
      <c r="G3" s="13">
        <f t="shared" ref="G3:G24" si="0">SUM(C3:F3)</f>
        <v>1352506.0876009089</v>
      </c>
      <c r="H3" s="14">
        <f t="shared" ref="H3:H24" si="1">G3/G$25</f>
        <v>5.3963986596439806E-2</v>
      </c>
      <c r="I3" s="28">
        <f>SUM(G3:G16)</f>
        <v>17648666.612972729</v>
      </c>
      <c r="J3" s="31">
        <f>I3/I$25</f>
        <v>0.70416866680198076</v>
      </c>
    </row>
    <row r="4" spans="1:12" s="1" customFormat="1" ht="14.25">
      <c r="A4" s="36"/>
      <c r="B4" s="15" t="s">
        <v>12</v>
      </c>
      <c r="C4" s="13">
        <v>157801.31818181818</v>
      </c>
      <c r="D4" s="13">
        <v>1480.5454545454545</v>
      </c>
      <c r="E4" s="13">
        <v>815404.72727272729</v>
      </c>
      <c r="F4" s="13">
        <v>184755.59739181821</v>
      </c>
      <c r="G4" s="13">
        <f t="shared" si="0"/>
        <v>1159442.1883009092</v>
      </c>
      <c r="H4" s="14">
        <f t="shared" si="1"/>
        <v>4.6260880658808096E-2</v>
      </c>
      <c r="I4" s="29"/>
      <c r="J4" s="32"/>
    </row>
    <row r="5" spans="1:12" s="1" customFormat="1" ht="14.25">
      <c r="A5" s="36"/>
      <c r="B5" s="15" t="s">
        <v>13</v>
      </c>
      <c r="C5" s="13">
        <v>160774.31818181818</v>
      </c>
      <c r="D5" s="13">
        <v>1480.5454545454545</v>
      </c>
      <c r="E5" s="13">
        <v>815404.72727272729</v>
      </c>
      <c r="F5" s="13">
        <v>16378.016431818181</v>
      </c>
      <c r="G5" s="13">
        <f t="shared" si="0"/>
        <v>994037.60734090907</v>
      </c>
      <c r="H5" s="14">
        <f t="shared" si="1"/>
        <v>3.9661360943707931E-2</v>
      </c>
      <c r="I5" s="29"/>
      <c r="J5" s="32"/>
    </row>
    <row r="6" spans="1:12" s="1" customFormat="1" ht="14.25">
      <c r="A6" s="37"/>
      <c r="B6" s="12" t="s">
        <v>14</v>
      </c>
      <c r="C6" s="13">
        <v>146327.31818181818</v>
      </c>
      <c r="D6" s="13">
        <v>9796.545454545454</v>
      </c>
      <c r="E6" s="13">
        <v>1135404.7272727273</v>
      </c>
      <c r="F6" s="13">
        <v>15802.016431818181</v>
      </c>
      <c r="G6" s="13">
        <f t="shared" si="0"/>
        <v>1307330.6073409091</v>
      </c>
      <c r="H6" s="14">
        <f t="shared" si="1"/>
        <v>5.2161518545769031E-2</v>
      </c>
      <c r="I6" s="29"/>
      <c r="J6" s="32"/>
    </row>
    <row r="7" spans="1:12" s="1" customFormat="1" ht="14.25">
      <c r="A7" s="37"/>
      <c r="B7" s="12" t="s">
        <v>15</v>
      </c>
      <c r="C7" s="13">
        <v>140333.31818181818</v>
      </c>
      <c r="D7" s="13">
        <v>14108.545454545454</v>
      </c>
      <c r="E7" s="13">
        <v>815404.72727272729</v>
      </c>
      <c r="F7" s="13">
        <v>247489.4203318182</v>
      </c>
      <c r="G7" s="13">
        <f t="shared" si="0"/>
        <v>1217336.0112409091</v>
      </c>
      <c r="H7" s="14">
        <f t="shared" si="1"/>
        <v>4.8570801119641308E-2</v>
      </c>
      <c r="I7" s="29"/>
      <c r="J7" s="32"/>
    </row>
    <row r="8" spans="1:12" s="1" customFormat="1" ht="14.25">
      <c r="A8" s="37"/>
      <c r="B8" s="12" t="s">
        <v>16</v>
      </c>
      <c r="C8" s="13">
        <v>119128.31818181818</v>
      </c>
      <c r="D8" s="13">
        <v>14416.545454545454</v>
      </c>
      <c r="E8" s="13">
        <v>815404.72727272729</v>
      </c>
      <c r="F8" s="13">
        <v>456444.31529181817</v>
      </c>
      <c r="G8" s="13">
        <f t="shared" si="0"/>
        <v>1405393.9062009091</v>
      </c>
      <c r="H8" s="14">
        <f t="shared" si="1"/>
        <v>5.6074171208701229E-2</v>
      </c>
      <c r="I8" s="29"/>
      <c r="J8" s="32"/>
    </row>
    <row r="9" spans="1:12" s="1" customFormat="1" ht="14.25">
      <c r="A9" s="37"/>
      <c r="B9" s="12" t="s">
        <v>17</v>
      </c>
      <c r="C9" s="13">
        <v>261553.31818181818</v>
      </c>
      <c r="D9" s="13">
        <v>76127.545454545456</v>
      </c>
      <c r="E9" s="13">
        <v>815404.72727272729</v>
      </c>
      <c r="F9" s="13">
        <v>15802.016431818181</v>
      </c>
      <c r="G9" s="13">
        <f t="shared" si="0"/>
        <v>1168887.6073409091</v>
      </c>
      <c r="H9" s="14">
        <f t="shared" si="1"/>
        <v>4.6637745850872735E-2</v>
      </c>
      <c r="I9" s="29"/>
      <c r="J9" s="32"/>
    </row>
    <row r="10" spans="1:12" s="1" customFormat="1" ht="14.25">
      <c r="A10" s="37"/>
      <c r="B10" s="12" t="s">
        <v>18</v>
      </c>
      <c r="C10" s="13">
        <v>263912.31818181818</v>
      </c>
      <c r="D10" s="13">
        <v>28024.545454545456</v>
      </c>
      <c r="E10" s="13">
        <v>815404.72727272729</v>
      </c>
      <c r="F10" s="13">
        <v>15802.016431818181</v>
      </c>
      <c r="G10" s="13">
        <f t="shared" si="0"/>
        <v>1123143.6073409091</v>
      </c>
      <c r="H10" s="14">
        <f t="shared" si="1"/>
        <v>4.4812594285569066E-2</v>
      </c>
      <c r="I10" s="29"/>
      <c r="J10" s="32"/>
    </row>
    <row r="11" spans="1:12" s="1" customFormat="1" ht="14.25">
      <c r="A11" s="37"/>
      <c r="B11" s="12" t="s">
        <v>19</v>
      </c>
      <c r="C11" s="13">
        <v>239199.31818181818</v>
      </c>
      <c r="D11" s="13">
        <v>1480.5454545454545</v>
      </c>
      <c r="E11" s="13">
        <v>815404.72727272729</v>
      </c>
      <c r="F11" s="13">
        <v>15802.016431818181</v>
      </c>
      <c r="G11" s="13">
        <f t="shared" si="0"/>
        <v>1071886.6073409091</v>
      </c>
      <c r="H11" s="14">
        <f t="shared" si="1"/>
        <v>4.2767478122077235E-2</v>
      </c>
      <c r="I11" s="29"/>
      <c r="J11" s="32"/>
      <c r="L11" s="16"/>
    </row>
    <row r="12" spans="1:12" s="1" customFormat="1" ht="14.25">
      <c r="A12" s="37"/>
      <c r="B12" s="12" t="s">
        <v>20</v>
      </c>
      <c r="C12" s="13">
        <v>143398.31818181818</v>
      </c>
      <c r="D12" s="13">
        <v>1480.5454545454545</v>
      </c>
      <c r="E12" s="13">
        <v>1056977.7272727273</v>
      </c>
      <c r="F12" s="13">
        <v>84908.437331818175</v>
      </c>
      <c r="G12" s="13">
        <f t="shared" si="0"/>
        <v>1286765.0282409091</v>
      </c>
      <c r="H12" s="14">
        <f t="shared" si="1"/>
        <v>5.134096724099154E-2</v>
      </c>
      <c r="I12" s="29"/>
      <c r="J12" s="32"/>
    </row>
    <row r="13" spans="1:12" s="1" customFormat="1" ht="14.25">
      <c r="A13" s="37"/>
      <c r="B13" s="12" t="s">
        <v>21</v>
      </c>
      <c r="C13" s="13">
        <v>124673.31818181818</v>
      </c>
      <c r="D13" s="13">
        <v>1480.5454545454545</v>
      </c>
      <c r="E13" s="13">
        <v>815404.72727272729</v>
      </c>
      <c r="F13" s="13">
        <v>156816.83563181819</v>
      </c>
      <c r="G13" s="13">
        <f t="shared" si="0"/>
        <v>1098375.4265409091</v>
      </c>
      <c r="H13" s="14">
        <f t="shared" si="1"/>
        <v>4.3824362299803847E-2</v>
      </c>
      <c r="I13" s="29"/>
      <c r="J13" s="32"/>
    </row>
    <row r="14" spans="1:12" s="1" customFormat="1" ht="17.25" customHeight="1">
      <c r="A14" s="37"/>
      <c r="B14" s="17" t="s">
        <v>22</v>
      </c>
      <c r="C14" s="13">
        <v>250234.31818181818</v>
      </c>
      <c r="D14" s="13">
        <v>1480.5454545454545</v>
      </c>
      <c r="E14" s="13">
        <v>815404.72727272729</v>
      </c>
      <c r="F14" s="13">
        <v>15802.016431818181</v>
      </c>
      <c r="G14" s="13">
        <f t="shared" si="0"/>
        <v>1082921.6073409091</v>
      </c>
      <c r="H14" s="14">
        <f t="shared" si="1"/>
        <v>4.3207766411757324E-2</v>
      </c>
      <c r="I14" s="29"/>
      <c r="J14" s="32"/>
    </row>
    <row r="15" spans="1:12" s="1" customFormat="1" ht="14.25" customHeight="1">
      <c r="A15" s="38"/>
      <c r="B15" s="12" t="s">
        <v>23</v>
      </c>
      <c r="C15" s="13">
        <v>213825.31818181818</v>
      </c>
      <c r="D15" s="13">
        <v>74476.545454545456</v>
      </c>
      <c r="E15" s="13">
        <v>840096.72727272729</v>
      </c>
      <c r="F15" s="13">
        <v>628032.13209181814</v>
      </c>
      <c r="G15" s="13">
        <f t="shared" si="0"/>
        <v>1756430.723000909</v>
      </c>
      <c r="H15" s="14">
        <f t="shared" si="1"/>
        <v>7.0080279018725225E-2</v>
      </c>
      <c r="I15" s="29"/>
      <c r="J15" s="38"/>
    </row>
    <row r="16" spans="1:12" s="1" customFormat="1" ht="14.25" customHeight="1">
      <c r="A16" s="39"/>
      <c r="B16" s="12" t="s">
        <v>24</v>
      </c>
      <c r="C16" s="13">
        <v>177052.31818181818</v>
      </c>
      <c r="D16" s="13">
        <v>31202.545454545456</v>
      </c>
      <c r="E16" s="13">
        <v>815404.72727272729</v>
      </c>
      <c r="F16" s="13">
        <v>600550.00689181814</v>
      </c>
      <c r="G16" s="13">
        <f t="shared" si="0"/>
        <v>1624209.5978009091</v>
      </c>
      <c r="H16" s="14">
        <f t="shared" si="1"/>
        <v>6.4804754499116268E-2</v>
      </c>
      <c r="I16" s="30"/>
      <c r="J16" s="39"/>
      <c r="L16" s="16"/>
    </row>
    <row r="17" spans="1:12" s="1" customFormat="1" ht="14.25">
      <c r="A17" s="40" t="s">
        <v>25</v>
      </c>
      <c r="B17" s="12" t="s">
        <v>26</v>
      </c>
      <c r="C17" s="13">
        <v>226780.31818181818</v>
      </c>
      <c r="D17" s="13">
        <v>85341.545454545456</v>
      </c>
      <c r="E17" s="13">
        <v>603326.72727272729</v>
      </c>
      <c r="F17" s="13">
        <v>15802.016431818181</v>
      </c>
      <c r="G17" s="13">
        <f t="shared" si="0"/>
        <v>931250.60734090907</v>
      </c>
      <c r="H17" s="14">
        <f t="shared" si="1"/>
        <v>3.7156206358828568E-2</v>
      </c>
      <c r="I17" s="28">
        <f>SUM(G17:G20)</f>
        <v>3643371.5584636363</v>
      </c>
      <c r="J17" s="31">
        <f>I17/I25</f>
        <v>0.14536781442184285</v>
      </c>
    </row>
    <row r="18" spans="1:12" s="1" customFormat="1" ht="14.25">
      <c r="A18" s="41"/>
      <c r="B18" s="12" t="s">
        <v>27</v>
      </c>
      <c r="C18" s="13">
        <v>263877.31818181818</v>
      </c>
      <c r="D18" s="13">
        <v>1480.5454545454545</v>
      </c>
      <c r="E18" s="13">
        <v>603326.72727272729</v>
      </c>
      <c r="F18" s="13">
        <v>118664.14553181818</v>
      </c>
      <c r="G18" s="13">
        <f t="shared" si="0"/>
        <v>987348.7364409091</v>
      </c>
      <c r="H18" s="14">
        <f t="shared" si="1"/>
        <v>3.9394479971487553E-2</v>
      </c>
      <c r="I18" s="29"/>
      <c r="J18" s="32"/>
    </row>
    <row r="19" spans="1:12" s="1" customFormat="1" ht="14.25">
      <c r="A19" s="41"/>
      <c r="B19" s="12" t="s">
        <v>28</v>
      </c>
      <c r="C19" s="13">
        <v>181526.31818181818</v>
      </c>
      <c r="D19" s="13">
        <v>5792.545454545454</v>
      </c>
      <c r="E19" s="13">
        <v>603326.72727272729</v>
      </c>
      <c r="F19" s="13">
        <v>18490.016431818181</v>
      </c>
      <c r="G19" s="13">
        <f t="shared" si="0"/>
        <v>809135.60734090907</v>
      </c>
      <c r="H19" s="14">
        <f t="shared" si="1"/>
        <v>3.2283908715486101E-2</v>
      </c>
      <c r="I19" s="29"/>
      <c r="J19" s="32"/>
      <c r="L19" s="16"/>
    </row>
    <row r="20" spans="1:12" s="1" customFormat="1" ht="14.25">
      <c r="A20" s="41"/>
      <c r="B20" s="12" t="s">
        <v>29</v>
      </c>
      <c r="C20" s="13">
        <v>124547.31818181818</v>
      </c>
      <c r="D20" s="13">
        <v>1480.5454545454545</v>
      </c>
      <c r="E20" s="13">
        <v>603326.72727272729</v>
      </c>
      <c r="F20" s="13">
        <v>186282.01643181819</v>
      </c>
      <c r="G20" s="13">
        <f t="shared" si="0"/>
        <v>915636.60734090907</v>
      </c>
      <c r="H20" s="14">
        <f t="shared" si="1"/>
        <v>3.6533219376040628E-2</v>
      </c>
      <c r="I20" s="29"/>
      <c r="J20" s="32"/>
    </row>
    <row r="21" spans="1:12" s="1" customFormat="1" ht="14.25">
      <c r="A21" s="18" t="s">
        <v>30</v>
      </c>
      <c r="B21" s="12" t="s">
        <v>31</v>
      </c>
      <c r="C21" s="13">
        <v>118368.31818181818</v>
      </c>
      <c r="D21" s="13">
        <v>1480.5454545454545</v>
      </c>
      <c r="E21" s="13">
        <v>883573.72727272729</v>
      </c>
      <c r="F21" s="13">
        <v>25428.606031818181</v>
      </c>
      <c r="G21" s="13">
        <f>SUM(C21:F21)</f>
        <v>1028851.1969409091</v>
      </c>
      <c r="H21" s="14">
        <f t="shared" si="1"/>
        <v>4.1050397266554198E-2</v>
      </c>
      <c r="I21" s="9">
        <f>G21</f>
        <v>1028851.1969409091</v>
      </c>
      <c r="J21" s="19">
        <f>I21/I25</f>
        <v>4.1050397266554198E-2</v>
      </c>
    </row>
    <row r="22" spans="1:12" s="1" customFormat="1" ht="14.25">
      <c r="A22" s="25" t="s">
        <v>32</v>
      </c>
      <c r="B22" s="12" t="s">
        <v>33</v>
      </c>
      <c r="C22" s="13">
        <v>237306.31818181818</v>
      </c>
      <c r="D22" s="13">
        <v>1480.5454545454545</v>
      </c>
      <c r="E22" s="13">
        <v>652926.72727272729</v>
      </c>
      <c r="F22" s="13">
        <v>15802.016431818181</v>
      </c>
      <c r="G22" s="13">
        <f t="shared" si="0"/>
        <v>907515.60734090907</v>
      </c>
      <c r="H22" s="14">
        <f t="shared" si="1"/>
        <v>3.6209197518270626E-2</v>
      </c>
      <c r="I22" s="28">
        <f>SUM(G22:G24)</f>
        <v>2742234.631622727</v>
      </c>
      <c r="J22" s="31">
        <f>I22/I25</f>
        <v>0.10941312150962212</v>
      </c>
    </row>
    <row r="23" spans="1:12" s="1" customFormat="1" ht="14.25">
      <c r="A23" s="26"/>
      <c r="B23" s="12" t="s">
        <v>34</v>
      </c>
      <c r="C23" s="13">
        <v>265293.31818181818</v>
      </c>
      <c r="D23" s="13">
        <v>92855.545454545456</v>
      </c>
      <c r="E23" s="13">
        <v>603326.72727272729</v>
      </c>
      <c r="F23" s="13">
        <v>18202.016431818181</v>
      </c>
      <c r="G23" s="13">
        <f t="shared" si="0"/>
        <v>979677.60734090907</v>
      </c>
      <c r="H23" s="14">
        <f t="shared" si="1"/>
        <v>3.9088407627912186E-2</v>
      </c>
      <c r="I23" s="29"/>
      <c r="J23" s="32"/>
      <c r="L23" s="16"/>
    </row>
    <row r="24" spans="1:12" s="1" customFormat="1" ht="14.25">
      <c r="A24" s="27"/>
      <c r="B24" s="12" t="s">
        <v>35</v>
      </c>
      <c r="C24" s="13">
        <v>208323.31818181818</v>
      </c>
      <c r="D24" s="13">
        <v>1480.5454545454545</v>
      </c>
      <c r="E24" s="13">
        <v>603326.72727272729</v>
      </c>
      <c r="F24" s="13">
        <v>41910.826031818186</v>
      </c>
      <c r="G24" s="13">
        <f t="shared" si="0"/>
        <v>855041.41694090911</v>
      </c>
      <c r="H24" s="14">
        <f t="shared" si="1"/>
        <v>3.4115516363439333E-2</v>
      </c>
      <c r="I24" s="30"/>
      <c r="J24" s="32"/>
    </row>
    <row r="25" spans="1:12" s="1" customFormat="1">
      <c r="A25" s="33" t="s">
        <v>36</v>
      </c>
      <c r="B25" s="34"/>
      <c r="C25" s="13">
        <f>SUM(C3:C24)</f>
        <v>4525000.0000000019</v>
      </c>
      <c r="D25" s="13">
        <f>SUM(D3:D24)</f>
        <v>449909.00000000012</v>
      </c>
      <c r="E25" s="13">
        <f>SUM(E3:E24)</f>
        <v>17158391.999999993</v>
      </c>
      <c r="F25" s="13">
        <f>SUM(F3:F24)</f>
        <v>2929823.0000000005</v>
      </c>
      <c r="G25" s="13">
        <f>SUM(G3:G24)</f>
        <v>25063124.000000004</v>
      </c>
      <c r="H25" s="14">
        <f>G25/G25</f>
        <v>1</v>
      </c>
      <c r="I25" s="20">
        <f>SUM(I3:I24)</f>
        <v>25063124.000000004</v>
      </c>
      <c r="J25" s="19">
        <f>100%</f>
        <v>1</v>
      </c>
    </row>
    <row r="26" spans="1:12" s="1" customFormat="1" ht="14.25">
      <c r="A26" s="21" t="s">
        <v>37</v>
      </c>
      <c r="B26" s="21"/>
      <c r="C26" s="21"/>
      <c r="D26" s="21"/>
      <c r="E26" s="21"/>
      <c r="F26" s="21"/>
      <c r="H26" s="22"/>
      <c r="I26" s="23"/>
      <c r="J26" s="24"/>
    </row>
    <row r="27" spans="1:12" s="1" customFormat="1" ht="14.25">
      <c r="A27" s="21" t="s">
        <v>39</v>
      </c>
      <c r="B27" s="21"/>
      <c r="C27" s="21"/>
      <c r="D27" s="21"/>
      <c r="E27" s="21"/>
      <c r="F27" s="21"/>
      <c r="G27" s="21"/>
      <c r="H27" s="21"/>
      <c r="I27" s="23"/>
      <c r="J27" s="24"/>
    </row>
    <row r="28" spans="1:12" s="1" customFormat="1" ht="14.25">
      <c r="A28" s="21" t="s">
        <v>38</v>
      </c>
      <c r="B28" s="21"/>
      <c r="C28" s="21"/>
      <c r="D28" s="21"/>
      <c r="I28" s="23"/>
      <c r="J28" s="24"/>
    </row>
  </sheetData>
  <mergeCells count="11">
    <mergeCell ref="A22:A24"/>
    <mergeCell ref="I22:I24"/>
    <mergeCell ref="J22:J24"/>
    <mergeCell ref="A25:B25"/>
    <mergeCell ref="A2:B2"/>
    <mergeCell ref="A3:A16"/>
    <mergeCell ref="I3:I16"/>
    <mergeCell ref="J3:J16"/>
    <mergeCell ref="A17:A20"/>
    <mergeCell ref="I17:I20"/>
    <mergeCell ref="J17:J20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分擔至系所（總表）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supeifen</dc:creator>
  <cp:lastModifiedBy>supeifen</cp:lastModifiedBy>
  <dcterms:created xsi:type="dcterms:W3CDTF">2020-08-04T03:28:39Z</dcterms:created>
  <dcterms:modified xsi:type="dcterms:W3CDTF">2020-08-04T03:46:40Z</dcterms:modified>
</cp:coreProperties>
</file>