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075" windowHeight="6480"/>
  </bookViews>
  <sheets>
    <sheet name="分擔至系所（總表）" sheetId="1" r:id="rId1"/>
  </sheets>
  <calcPr calcId="145621"/>
</workbook>
</file>

<file path=xl/calcChain.xml><?xml version="1.0" encoding="utf-8"?>
<calcChain xmlns="http://schemas.openxmlformats.org/spreadsheetml/2006/main">
  <c r="J25" i="1" l="1"/>
  <c r="G22" i="1" l="1"/>
  <c r="G20" i="1"/>
  <c r="G19" i="1"/>
  <c r="G15" i="1"/>
  <c r="G23" i="1"/>
  <c r="G13" i="1"/>
  <c r="G12" i="1"/>
  <c r="G11" i="1"/>
  <c r="G5" i="1"/>
  <c r="G4" i="1"/>
  <c r="G17" i="1"/>
  <c r="G7" i="1"/>
  <c r="C25" i="1"/>
  <c r="G18" i="1"/>
  <c r="G9" i="1"/>
  <c r="G16" i="1"/>
  <c r="G8" i="1"/>
  <c r="G21" i="1"/>
  <c r="G14" i="1"/>
  <c r="G6" i="1"/>
  <c r="E25" i="1"/>
  <c r="D25" i="1"/>
  <c r="G24" i="1"/>
  <c r="I22" i="1" s="1"/>
  <c r="G10" i="1"/>
  <c r="G3" i="1"/>
  <c r="I17" i="1" l="1"/>
  <c r="G25" i="1"/>
  <c r="I3" i="1"/>
  <c r="H25" i="1" l="1"/>
  <c r="H14" i="1"/>
  <c r="H19" i="1"/>
  <c r="H4" i="1"/>
  <c r="H10" i="1"/>
  <c r="H11" i="1"/>
  <c r="H23" i="1"/>
  <c r="H9" i="1"/>
  <c r="H15" i="1"/>
  <c r="H24" i="1"/>
  <c r="H5" i="1"/>
  <c r="H8" i="1"/>
  <c r="H21" i="1"/>
  <c r="H6" i="1"/>
  <c r="H12" i="1"/>
  <c r="H20" i="1"/>
  <c r="H18" i="1"/>
  <c r="H17" i="1"/>
  <c r="H22" i="1"/>
  <c r="H7" i="1"/>
  <c r="H13" i="1"/>
  <c r="H16" i="1"/>
  <c r="J3" i="1"/>
  <c r="I25" i="1"/>
  <c r="H3" i="1"/>
  <c r="J17" i="1" l="1"/>
  <c r="J22" i="1"/>
</calcChain>
</file>

<file path=xl/sharedStrings.xml><?xml version="1.0" encoding="utf-8"?>
<sst xmlns="http://schemas.openxmlformats.org/spreadsheetml/2006/main" count="39" uniqueCount="39">
  <si>
    <t>備註: 3.  全校性適用之資源，其決算分擔至各系／所／學位學程</t>
    <phoneticPr fontId="2" type="noConversion"/>
  </si>
  <si>
    <t>備註: 1.  107學年起, 生科系所及分遺系所併入醫學院</t>
    <phoneticPr fontId="2" type="noConversion"/>
  </si>
  <si>
    <t>總計</t>
  </si>
  <si>
    <t>兒童發展與家庭教育學系</t>
    <phoneticPr fontId="2" type="noConversion"/>
  </si>
  <si>
    <t>傳播學系(含碩士班)</t>
    <phoneticPr fontId="2" type="noConversion"/>
  </si>
  <si>
    <t>教育研究所+師資培育中心</t>
    <phoneticPr fontId="2" type="noConversion"/>
  </si>
  <si>
    <t>教
傳
院</t>
    <phoneticPr fontId="2" type="noConversion"/>
  </si>
  <si>
    <t>英美語文學系</t>
    <phoneticPr fontId="2" type="noConversion"/>
  </si>
  <si>
    <t>東方語文學系(含碩士班)</t>
    <phoneticPr fontId="2" type="noConversion"/>
  </si>
  <si>
    <t>宗教與人文研究所</t>
    <phoneticPr fontId="2" type="noConversion"/>
  </si>
  <si>
    <t>人類發展與心理學系(含碩士班)</t>
    <phoneticPr fontId="2" type="noConversion"/>
  </si>
  <si>
    <t>社會工作學系(含碩士班)</t>
    <phoneticPr fontId="2" type="noConversion"/>
  </si>
  <si>
    <t>人
社
院</t>
    <phoneticPr fontId="2" type="noConversion"/>
  </si>
  <si>
    <t>分子生物暨人類遺傳學系(含碩士班)</t>
    <phoneticPr fontId="2" type="noConversion"/>
  </si>
  <si>
    <t>生命科學系(含碩士班)</t>
    <phoneticPr fontId="2" type="noConversion"/>
  </si>
  <si>
    <t>物理治療學系(含碩士班)</t>
    <phoneticPr fontId="2" type="noConversion"/>
  </si>
  <si>
    <t>醫學系藥理暨毒理學 碩士班/博士班</t>
    <phoneticPr fontId="2" type="noConversion"/>
  </si>
  <si>
    <t>醫學資訊學系(含碩士班)</t>
    <phoneticPr fontId="2" type="noConversion"/>
  </si>
  <si>
    <t>醫學檢驗生物技術系 (含碩士班)</t>
    <phoneticPr fontId="2" type="noConversion"/>
  </si>
  <si>
    <t>公共衛生學系(含碩士班)</t>
    <phoneticPr fontId="2" type="noConversion"/>
  </si>
  <si>
    <t>護理學系(含碩士班)</t>
    <phoneticPr fontId="2" type="noConversion"/>
  </si>
  <si>
    <t>醫學系生理醫學碩士班</t>
    <phoneticPr fontId="2" type="noConversion"/>
  </si>
  <si>
    <t>醫學系生物化學碩士班</t>
    <phoneticPr fontId="2" type="noConversion"/>
  </si>
  <si>
    <t>醫學系微生物及免疫學碩士班</t>
    <phoneticPr fontId="2" type="noConversion"/>
  </si>
  <si>
    <t>學士後中醫學系</t>
  </si>
  <si>
    <t>醫學科學研究所</t>
    <phoneticPr fontId="2" type="noConversion"/>
  </si>
  <si>
    <t>醫學系</t>
  </si>
  <si>
    <t>醫
學
院</t>
    <phoneticPr fontId="2" type="noConversion"/>
  </si>
  <si>
    <t>院所占比例</t>
    <phoneticPr fontId="2" type="noConversion"/>
  </si>
  <si>
    <t>院總計</t>
    <phoneticPr fontId="2" type="noConversion"/>
  </si>
  <si>
    <t>小計
系所占比例</t>
    <phoneticPr fontId="2" type="noConversion"/>
  </si>
  <si>
    <t>小計</t>
    <phoneticPr fontId="2" type="noConversion"/>
  </si>
  <si>
    <t>期刊報紙
(含P+E)</t>
    <phoneticPr fontId="2" type="noConversion"/>
  </si>
  <si>
    <t>資料庫</t>
    <phoneticPr fontId="2" type="noConversion"/>
  </si>
  <si>
    <t>視聽</t>
    <phoneticPr fontId="2" type="noConversion"/>
  </si>
  <si>
    <t>圖書
(含P+E)</t>
    <phoneticPr fontId="2" type="noConversion"/>
  </si>
  <si>
    <t>單位</t>
  </si>
  <si>
    <t>107學年各單位經費使用情形(決算)：統計至108/07/31敬請各單位參考</t>
    <phoneticPr fontId="2" type="noConversion"/>
  </si>
  <si>
    <t>備註: 2.  通識中心併入教傳院, 因108學年起, 各教學中心決算合併計算,並分攤至各教學單位, 故107學年,通識中心經費不先歸入教傳院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</si>
</sst>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&quot;$&quot;#,##0_);[Red]\(&quot;$&quot;#,##0\)"/>
    <numFmt numFmtId="178" formatCode="0_ "/>
  </numFmts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0" fontId="3" fillId="0" borderId="0" xfId="0" applyNumberFormat="1" applyFont="1" applyAlignment="1">
      <alignment vertical="center"/>
    </xf>
    <xf numFmtId="176" fontId="3" fillId="0" borderId="0" xfId="0" applyNumberFormat="1" applyFont="1"/>
    <xf numFmtId="0" fontId="3" fillId="2" borderId="0" xfId="0" applyFont="1" applyFill="1"/>
    <xf numFmtId="9" fontId="3" fillId="0" borderId="0" xfId="0" applyNumberFormat="1" applyFont="1"/>
    <xf numFmtId="10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/>
    <xf numFmtId="9" fontId="3" fillId="0" borderId="1" xfId="0" applyNumberFormat="1" applyFont="1" applyBorder="1"/>
    <xf numFmtId="177" fontId="3" fillId="0" borderId="1" xfId="0" applyNumberFormat="1" applyFont="1" applyBorder="1"/>
    <xf numFmtId="0" fontId="3" fillId="0" borderId="1" xfId="0" applyFont="1" applyBorder="1"/>
    <xf numFmtId="178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10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 applyAlignment="1">
      <alignment vertical="center"/>
    </xf>
    <xf numFmtId="176" fontId="1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1" fillId="0" borderId="3" xfId="0" applyFont="1" applyBorder="1" applyAlignment="1"/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0" workbookViewId="0">
      <selection activeCell="D17" sqref="D17"/>
    </sheetView>
  </sheetViews>
  <sheetFormatPr defaultRowHeight="16.5"/>
  <cols>
    <col min="2" max="2" width="26.5" customWidth="1"/>
  </cols>
  <sheetData>
    <row r="1" spans="1:12" s="21" customFormat="1">
      <c r="A1" s="1" t="s">
        <v>37</v>
      </c>
      <c r="B1" s="1"/>
      <c r="C1" s="1"/>
      <c r="D1" s="1"/>
      <c r="I1" s="23"/>
      <c r="J1" s="22"/>
    </row>
    <row r="2" spans="1:12" s="14" customFormat="1" ht="28.5">
      <c r="A2" s="39" t="s">
        <v>36</v>
      </c>
      <c r="B2" s="39"/>
      <c r="C2" s="17" t="s">
        <v>35</v>
      </c>
      <c r="D2" s="20" t="s">
        <v>34</v>
      </c>
      <c r="E2" s="20" t="s">
        <v>33</v>
      </c>
      <c r="F2" s="19" t="s">
        <v>32</v>
      </c>
      <c r="G2" s="18" t="s">
        <v>31</v>
      </c>
      <c r="H2" s="17" t="s">
        <v>30</v>
      </c>
      <c r="I2" s="16" t="s">
        <v>29</v>
      </c>
      <c r="J2" s="15" t="s">
        <v>28</v>
      </c>
    </row>
    <row r="3" spans="1:12" s="1" customFormat="1" ht="14.25">
      <c r="A3" s="24" t="s">
        <v>27</v>
      </c>
      <c r="B3" s="10" t="s">
        <v>26</v>
      </c>
      <c r="C3" s="9">
        <v>464501.59090909094</v>
      </c>
      <c r="D3" s="9">
        <v>2203.818181818182</v>
      </c>
      <c r="E3" s="9">
        <v>842798.86363636365</v>
      </c>
      <c r="F3" s="9">
        <v>175764.9859090909</v>
      </c>
      <c r="G3" s="9">
        <f t="shared" ref="G3:G24" si="0">SUM(C3:F3)</f>
        <v>1485269.2586363635</v>
      </c>
      <c r="H3" s="8">
        <f t="shared" ref="H3:H24" si="1">G3/G$25</f>
        <v>5.6060652614366442E-2</v>
      </c>
      <c r="I3" s="32">
        <f>SUM(G3:G16)</f>
        <v>18653212.480909094</v>
      </c>
      <c r="J3" s="35">
        <f>I3/I$25</f>
        <v>0.70405501154335082</v>
      </c>
    </row>
    <row r="4" spans="1:12" s="1" customFormat="1" ht="14.25">
      <c r="A4" s="25"/>
      <c r="B4" s="13" t="s">
        <v>25</v>
      </c>
      <c r="C4" s="9">
        <v>140263.59090909091</v>
      </c>
      <c r="D4" s="9">
        <v>2203.818181818182</v>
      </c>
      <c r="E4" s="9">
        <v>842798.86363636365</v>
      </c>
      <c r="F4" s="9">
        <v>167225.52590909091</v>
      </c>
      <c r="G4" s="9">
        <f t="shared" si="0"/>
        <v>1152491.7986363636</v>
      </c>
      <c r="H4" s="8">
        <f t="shared" si="1"/>
        <v>4.3500154593907055E-2</v>
      </c>
      <c r="I4" s="33"/>
      <c r="J4" s="36"/>
    </row>
    <row r="5" spans="1:12" s="1" customFormat="1" ht="14.25">
      <c r="A5" s="25"/>
      <c r="B5" s="13" t="s">
        <v>24</v>
      </c>
      <c r="C5" s="9">
        <v>164228.59090909091</v>
      </c>
      <c r="D5" s="9">
        <v>2203.818181818182</v>
      </c>
      <c r="E5" s="9">
        <v>842798.86363636365</v>
      </c>
      <c r="F5" s="9">
        <v>50646.06590909091</v>
      </c>
      <c r="G5" s="9">
        <f t="shared" si="0"/>
        <v>1059877.3386363636</v>
      </c>
      <c r="H5" s="8">
        <f t="shared" si="1"/>
        <v>4.000447390238452E-2</v>
      </c>
      <c r="I5" s="33"/>
      <c r="J5" s="36"/>
    </row>
    <row r="6" spans="1:12" s="1" customFormat="1" ht="14.25">
      <c r="A6" s="40"/>
      <c r="B6" s="10" t="s">
        <v>23</v>
      </c>
      <c r="C6" s="9">
        <v>154548.59090909091</v>
      </c>
      <c r="D6" s="9">
        <v>2203.818181818182</v>
      </c>
      <c r="E6" s="9">
        <v>1142798.8636363635</v>
      </c>
      <c r="F6" s="9">
        <v>214638.50590909092</v>
      </c>
      <c r="G6" s="9">
        <f t="shared" si="0"/>
        <v>1514189.7786363636</v>
      </c>
      <c r="H6" s="8">
        <f t="shared" si="1"/>
        <v>5.7152241372242819E-2</v>
      </c>
      <c r="I6" s="33"/>
      <c r="J6" s="36"/>
    </row>
    <row r="7" spans="1:12" s="1" customFormat="1" ht="14.25">
      <c r="A7" s="40"/>
      <c r="B7" s="10" t="s">
        <v>22</v>
      </c>
      <c r="C7" s="9">
        <v>218283.59090909091</v>
      </c>
      <c r="D7" s="9">
        <v>59047.818181818184</v>
      </c>
      <c r="E7" s="9">
        <v>842798.86363636365</v>
      </c>
      <c r="F7" s="9">
        <v>227821.02590909091</v>
      </c>
      <c r="G7" s="9">
        <f t="shared" si="0"/>
        <v>1347951.2986363636</v>
      </c>
      <c r="H7" s="8">
        <f t="shared" si="1"/>
        <v>5.0877663463738509E-2</v>
      </c>
      <c r="I7" s="33"/>
      <c r="J7" s="36"/>
    </row>
    <row r="8" spans="1:12" s="1" customFormat="1" ht="14.25">
      <c r="A8" s="40"/>
      <c r="B8" s="10" t="s">
        <v>21</v>
      </c>
      <c r="C8" s="9">
        <v>143406.59090909091</v>
      </c>
      <c r="D8" s="9">
        <v>5403.818181818182</v>
      </c>
      <c r="E8" s="9">
        <v>842798.86363636365</v>
      </c>
      <c r="F8" s="9">
        <v>472590.3559090909</v>
      </c>
      <c r="G8" s="9">
        <f t="shared" si="0"/>
        <v>1464199.6286363637</v>
      </c>
      <c r="H8" s="8">
        <f t="shared" si="1"/>
        <v>5.5265391282944505E-2</v>
      </c>
      <c r="I8" s="33"/>
      <c r="J8" s="36"/>
    </row>
    <row r="9" spans="1:12" s="1" customFormat="1" ht="14.25">
      <c r="A9" s="40"/>
      <c r="B9" s="10" t="s">
        <v>20</v>
      </c>
      <c r="C9" s="9">
        <v>368050.59090909094</v>
      </c>
      <c r="D9" s="9">
        <v>79148.818181818177</v>
      </c>
      <c r="E9" s="9">
        <v>842798.86363636365</v>
      </c>
      <c r="F9" s="9">
        <v>16025.995909090909</v>
      </c>
      <c r="G9" s="9">
        <f t="shared" si="0"/>
        <v>1306024.2686363636</v>
      </c>
      <c r="H9" s="8">
        <f t="shared" si="1"/>
        <v>4.9295151302852551E-2</v>
      </c>
      <c r="I9" s="33"/>
      <c r="J9" s="36"/>
    </row>
    <row r="10" spans="1:12" s="1" customFormat="1" ht="14.25">
      <c r="A10" s="40"/>
      <c r="B10" s="10" t="s">
        <v>19</v>
      </c>
      <c r="C10" s="9">
        <v>321789.59090909094</v>
      </c>
      <c r="D10" s="9">
        <v>225090.81818181818</v>
      </c>
      <c r="E10" s="9">
        <v>842798.86363636365</v>
      </c>
      <c r="F10" s="9">
        <v>16025.995909090909</v>
      </c>
      <c r="G10" s="9">
        <f t="shared" si="0"/>
        <v>1405705.2686363638</v>
      </c>
      <c r="H10" s="8">
        <f t="shared" si="1"/>
        <v>5.3057554571323363E-2</v>
      </c>
      <c r="I10" s="33"/>
      <c r="J10" s="36"/>
    </row>
    <row r="11" spans="1:12" s="1" customFormat="1" ht="14.25">
      <c r="A11" s="40"/>
      <c r="B11" s="10" t="s">
        <v>18</v>
      </c>
      <c r="C11" s="9">
        <v>227831.59090909091</v>
      </c>
      <c r="D11" s="9">
        <v>5003.818181818182</v>
      </c>
      <c r="E11" s="9">
        <v>842798.86363636365</v>
      </c>
      <c r="F11" s="9">
        <v>16025.995909090909</v>
      </c>
      <c r="G11" s="9">
        <f t="shared" si="0"/>
        <v>1091660.2686363636</v>
      </c>
      <c r="H11" s="8">
        <f t="shared" si="1"/>
        <v>4.1204102715433927E-2</v>
      </c>
      <c r="I11" s="33"/>
      <c r="J11" s="36"/>
      <c r="L11" s="11"/>
    </row>
    <row r="12" spans="1:12" s="1" customFormat="1" ht="14.25">
      <c r="A12" s="40"/>
      <c r="B12" s="10" t="s">
        <v>17</v>
      </c>
      <c r="C12" s="9">
        <v>141837.59090909091</v>
      </c>
      <c r="D12" s="9">
        <v>2203.818181818182</v>
      </c>
      <c r="E12" s="9">
        <v>1102161.8636363635</v>
      </c>
      <c r="F12" s="9">
        <v>77329.895909090905</v>
      </c>
      <c r="G12" s="9">
        <f t="shared" si="0"/>
        <v>1323533.1686363637</v>
      </c>
      <c r="H12" s="8">
        <f t="shared" si="1"/>
        <v>4.9956014883548255E-2</v>
      </c>
      <c r="I12" s="33"/>
      <c r="J12" s="36"/>
    </row>
    <row r="13" spans="1:12" s="1" customFormat="1" ht="14.25">
      <c r="A13" s="40"/>
      <c r="B13" s="10" t="s">
        <v>16</v>
      </c>
      <c r="C13" s="9">
        <v>145481.59090909091</v>
      </c>
      <c r="D13" s="9">
        <v>2203.818181818182</v>
      </c>
      <c r="E13" s="9">
        <v>842798.86363636365</v>
      </c>
      <c r="F13" s="9">
        <v>143114.6059090909</v>
      </c>
      <c r="G13" s="9">
        <f t="shared" si="0"/>
        <v>1133598.8786363637</v>
      </c>
      <c r="H13" s="8">
        <f t="shared" si="1"/>
        <v>4.278705195690545E-2</v>
      </c>
      <c r="I13" s="33"/>
      <c r="J13" s="36"/>
    </row>
    <row r="14" spans="1:12" s="1" customFormat="1" ht="17.25" customHeight="1">
      <c r="A14" s="40"/>
      <c r="B14" s="12" t="s">
        <v>15</v>
      </c>
      <c r="C14" s="9">
        <v>204270.59090909091</v>
      </c>
      <c r="D14" s="9">
        <v>2203.818181818182</v>
      </c>
      <c r="E14" s="9">
        <v>842798.86363636365</v>
      </c>
      <c r="F14" s="9">
        <v>16025.995909090909</v>
      </c>
      <c r="G14" s="9">
        <f t="shared" si="0"/>
        <v>1065299.2686363636</v>
      </c>
      <c r="H14" s="8">
        <f t="shared" si="1"/>
        <v>4.0209121600074345E-2</v>
      </c>
      <c r="I14" s="33"/>
      <c r="J14" s="36"/>
    </row>
    <row r="15" spans="1:12" s="1" customFormat="1" ht="14.25" customHeight="1">
      <c r="A15" s="26"/>
      <c r="B15" s="10" t="s">
        <v>14</v>
      </c>
      <c r="C15" s="9">
        <v>193889.59090909091</v>
      </c>
      <c r="D15" s="9">
        <v>2203.818181818182</v>
      </c>
      <c r="E15" s="9">
        <v>842798.86363636365</v>
      </c>
      <c r="F15" s="9">
        <v>537349.46590909094</v>
      </c>
      <c r="G15" s="9">
        <f t="shared" si="0"/>
        <v>1576241.7386363638</v>
      </c>
      <c r="H15" s="8">
        <f t="shared" si="1"/>
        <v>5.9494357694501031E-2</v>
      </c>
      <c r="I15" s="33"/>
      <c r="J15" s="26"/>
    </row>
    <row r="16" spans="1:12" s="1" customFormat="1" ht="14.25" customHeight="1">
      <c r="A16" s="27"/>
      <c r="B16" s="10" t="s">
        <v>13</v>
      </c>
      <c r="C16" s="9">
        <v>307835.59090909094</v>
      </c>
      <c r="D16" s="9">
        <v>88333.818181818177</v>
      </c>
      <c r="E16" s="9">
        <v>842798.86363636365</v>
      </c>
      <c r="F16" s="9">
        <v>488202.24590909091</v>
      </c>
      <c r="G16" s="9">
        <f t="shared" si="0"/>
        <v>1727170.5186363636</v>
      </c>
      <c r="H16" s="8">
        <f t="shared" si="1"/>
        <v>6.5191079589127982E-2</v>
      </c>
      <c r="I16" s="34"/>
      <c r="J16" s="27"/>
      <c r="L16" s="11"/>
    </row>
    <row r="17" spans="1:12" s="1" customFormat="1" ht="14.25">
      <c r="A17" s="30" t="s">
        <v>12</v>
      </c>
      <c r="B17" s="10" t="s">
        <v>11</v>
      </c>
      <c r="C17" s="9">
        <v>274937.59090909094</v>
      </c>
      <c r="D17" s="9">
        <v>78241.818181818177</v>
      </c>
      <c r="E17" s="9">
        <v>565897.86363636365</v>
      </c>
      <c r="F17" s="9">
        <v>24915.595909090909</v>
      </c>
      <c r="G17" s="9">
        <f t="shared" si="0"/>
        <v>943992.86863636365</v>
      </c>
      <c r="H17" s="8">
        <f t="shared" si="1"/>
        <v>3.5630479774185493E-2</v>
      </c>
      <c r="I17" s="32">
        <f>SUM(G17:G21)</f>
        <v>4894851.2431818182</v>
      </c>
      <c r="J17" s="35">
        <f>I17/I25</f>
        <v>0.18475340652707783</v>
      </c>
    </row>
    <row r="18" spans="1:12" s="1" customFormat="1" ht="14.25">
      <c r="A18" s="31"/>
      <c r="B18" s="10" t="s">
        <v>10</v>
      </c>
      <c r="C18" s="9">
        <v>389277.59090909094</v>
      </c>
      <c r="D18" s="9">
        <v>46348.818181818184</v>
      </c>
      <c r="E18" s="9">
        <v>565897.86363636365</v>
      </c>
      <c r="F18" s="9">
        <v>24915.595909090909</v>
      </c>
      <c r="G18" s="9">
        <f t="shared" si="0"/>
        <v>1026439.8686363637</v>
      </c>
      <c r="H18" s="8">
        <f t="shared" si="1"/>
        <v>3.8742395407812893E-2</v>
      </c>
      <c r="I18" s="33"/>
      <c r="J18" s="36"/>
    </row>
    <row r="19" spans="1:12" s="1" customFormat="1" ht="14.25">
      <c r="A19" s="31"/>
      <c r="B19" s="10" t="s">
        <v>9</v>
      </c>
      <c r="C19" s="9">
        <v>320480.59090909094</v>
      </c>
      <c r="D19" s="9">
        <v>6203.818181818182</v>
      </c>
      <c r="E19" s="9">
        <v>565897.86363636365</v>
      </c>
      <c r="F19" s="9">
        <v>86864.535909090919</v>
      </c>
      <c r="G19" s="9">
        <f t="shared" si="0"/>
        <v>979446.8086363636</v>
      </c>
      <c r="H19" s="8">
        <f t="shared" si="1"/>
        <v>3.6968668794522042E-2</v>
      </c>
      <c r="I19" s="33"/>
      <c r="J19" s="36"/>
      <c r="L19" s="11"/>
    </row>
    <row r="20" spans="1:12" s="1" customFormat="1" ht="14.25">
      <c r="A20" s="31"/>
      <c r="B20" s="10" t="s">
        <v>8</v>
      </c>
      <c r="C20" s="9">
        <v>220531.59090909091</v>
      </c>
      <c r="D20" s="9">
        <v>2203.818181818182</v>
      </c>
      <c r="E20" s="9">
        <v>565897.86363636365</v>
      </c>
      <c r="F20" s="9">
        <v>217746.59590909092</v>
      </c>
      <c r="G20" s="9">
        <f t="shared" si="0"/>
        <v>1006379.8686363637</v>
      </c>
      <c r="H20" s="8">
        <f t="shared" si="1"/>
        <v>3.7985241992763638E-2</v>
      </c>
      <c r="I20" s="33"/>
      <c r="J20" s="36"/>
    </row>
    <row r="21" spans="1:12" s="1" customFormat="1" ht="14.25">
      <c r="A21" s="31"/>
      <c r="B21" s="10" t="s">
        <v>7</v>
      </c>
      <c r="C21" s="9">
        <v>142910.59090909091</v>
      </c>
      <c r="D21" s="9">
        <v>2203.818181818182</v>
      </c>
      <c r="E21" s="9">
        <v>759677.86363636365</v>
      </c>
      <c r="F21" s="9">
        <v>33799.555909090908</v>
      </c>
      <c r="G21" s="9">
        <f t="shared" si="0"/>
        <v>938591.82863636361</v>
      </c>
      <c r="H21" s="8">
        <f t="shared" si="1"/>
        <v>3.5426620557793789E-2</v>
      </c>
      <c r="I21" s="34"/>
      <c r="J21" s="41"/>
    </row>
    <row r="22" spans="1:12" s="1" customFormat="1" ht="14.25">
      <c r="A22" s="24" t="s">
        <v>6</v>
      </c>
      <c r="B22" s="10" t="s">
        <v>5</v>
      </c>
      <c r="C22" s="9">
        <v>304282.59090909094</v>
      </c>
      <c r="D22" s="9">
        <v>73316.818181818177</v>
      </c>
      <c r="E22" s="9">
        <v>613897.86363636365</v>
      </c>
      <c r="F22" s="9">
        <v>23213.055909090912</v>
      </c>
      <c r="G22" s="9">
        <f t="shared" si="0"/>
        <v>1014710.3286363636</v>
      </c>
      <c r="H22" s="8">
        <f t="shared" si="1"/>
        <v>3.8299670519081244E-2</v>
      </c>
      <c r="I22" s="32">
        <f>SUM(G22:G24)</f>
        <v>2945906.455909091</v>
      </c>
      <c r="J22" s="35">
        <f>I22/I25</f>
        <v>0.11119158192957136</v>
      </c>
    </row>
    <row r="23" spans="1:12" s="1" customFormat="1" ht="14.25">
      <c r="A23" s="28"/>
      <c r="B23" s="10" t="s">
        <v>4</v>
      </c>
      <c r="C23" s="9">
        <v>434905.59090909094</v>
      </c>
      <c r="D23" s="9">
        <v>51773.818181818184</v>
      </c>
      <c r="E23" s="9">
        <v>565897.86363636365</v>
      </c>
      <c r="F23" s="9">
        <v>58721.785909090911</v>
      </c>
      <c r="G23" s="9">
        <f t="shared" si="0"/>
        <v>1111299.0586363636</v>
      </c>
      <c r="H23" s="8">
        <f t="shared" si="1"/>
        <v>4.194535779598902E-2</v>
      </c>
      <c r="I23" s="33"/>
      <c r="J23" s="36"/>
      <c r="L23" s="11"/>
    </row>
    <row r="24" spans="1:12" s="1" customFormat="1" ht="14.25">
      <c r="A24" s="29"/>
      <c r="B24" s="10" t="s">
        <v>3</v>
      </c>
      <c r="C24" s="9">
        <v>208003.59090909091</v>
      </c>
      <c r="D24" s="9">
        <v>9988.818181818182</v>
      </c>
      <c r="E24" s="9">
        <v>565897.86363636365</v>
      </c>
      <c r="F24" s="9">
        <v>36006.795909090906</v>
      </c>
      <c r="G24" s="9">
        <f t="shared" si="0"/>
        <v>819897.06863636361</v>
      </c>
      <c r="H24" s="8">
        <f t="shared" si="1"/>
        <v>3.0946553614501111E-2</v>
      </c>
      <c r="I24" s="34"/>
      <c r="J24" s="36"/>
    </row>
    <row r="25" spans="1:12" s="1" customFormat="1">
      <c r="A25" s="37" t="s">
        <v>2</v>
      </c>
      <c r="B25" s="38"/>
      <c r="C25" s="9">
        <f>SUM(C3:C24)</f>
        <v>5491548.9999999991</v>
      </c>
      <c r="D25" s="9">
        <f>SUM(D3:D24)</f>
        <v>749941.00000000023</v>
      </c>
      <c r="E25" s="9">
        <f>SUM(E3:E24)</f>
        <v>17127509.999999996</v>
      </c>
      <c r="F25" s="9">
        <v>3124970.18</v>
      </c>
      <c r="G25" s="9">
        <f>SUM(G3:G24)</f>
        <v>26493970.18</v>
      </c>
      <c r="H25" s="8">
        <f>G25/G25</f>
        <v>1</v>
      </c>
      <c r="I25" s="7">
        <f>SUM(I3:I24)</f>
        <v>26493970.180000003</v>
      </c>
      <c r="J25" s="6">
        <f>100%</f>
        <v>1</v>
      </c>
    </row>
    <row r="26" spans="1:12" s="1" customFormat="1" ht="14.25">
      <c r="A26" s="4" t="s">
        <v>1</v>
      </c>
      <c r="B26" s="4"/>
      <c r="C26" s="4"/>
      <c r="D26" s="4"/>
      <c r="E26" s="4"/>
      <c r="F26" s="4"/>
      <c r="H26" s="5"/>
      <c r="I26" s="3"/>
      <c r="J26" s="2"/>
    </row>
    <row r="27" spans="1:12" s="1" customFormat="1" ht="14.25">
      <c r="A27" s="4" t="s">
        <v>38</v>
      </c>
      <c r="B27" s="4"/>
      <c r="C27" s="4"/>
      <c r="D27" s="4"/>
      <c r="E27" s="4"/>
      <c r="F27" s="4"/>
      <c r="G27" s="4"/>
      <c r="H27" s="4"/>
      <c r="I27" s="3"/>
      <c r="J27" s="2"/>
    </row>
    <row r="28" spans="1:12" s="1" customFormat="1" ht="14.25">
      <c r="A28" s="4" t="s">
        <v>0</v>
      </c>
      <c r="B28" s="4"/>
      <c r="C28" s="4"/>
      <c r="D28" s="4"/>
      <c r="I28" s="3"/>
      <c r="J28" s="2"/>
    </row>
  </sheetData>
  <mergeCells count="11">
    <mergeCell ref="A22:A24"/>
    <mergeCell ref="I22:I24"/>
    <mergeCell ref="J22:J24"/>
    <mergeCell ref="A25:B25"/>
    <mergeCell ref="A2:B2"/>
    <mergeCell ref="A3:A16"/>
    <mergeCell ref="I3:I16"/>
    <mergeCell ref="J3:J16"/>
    <mergeCell ref="A17:A21"/>
    <mergeCell ref="I17:I21"/>
    <mergeCell ref="J17:J2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分擔至系所（總表）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supeifen</dc:creator>
  <cp:lastModifiedBy>supeifen</cp:lastModifiedBy>
  <dcterms:created xsi:type="dcterms:W3CDTF">2020-06-18T01:24:42Z</dcterms:created>
  <dcterms:modified xsi:type="dcterms:W3CDTF">2020-06-18T02:03:37Z</dcterms:modified>
</cp:coreProperties>
</file>