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00" yWindow="195" windowWidth="8730" windowHeight="8505" activeTab="1"/>
  </bookViews>
  <sheets>
    <sheet name="彙整表格" sheetId="2" r:id="rId1"/>
    <sheet name="細項" sheetId="1" r:id="rId2"/>
  </sheets>
  <definedNames>
    <definedName name="_xlnm.Print_Area" localSheetId="1">細項!$A$3:$G$89</definedName>
    <definedName name="_xlnm.Print_Area" localSheetId="0">彙整表格!$A$1:$H$26</definedName>
    <definedName name="_xlnm.Print_Titles" localSheetId="1">細項!$3:$3</definedName>
  </definedNames>
  <calcPr calcId="145621"/>
</workbook>
</file>

<file path=xl/calcChain.xml><?xml version="1.0" encoding="utf-8"?>
<calcChain xmlns="http://schemas.openxmlformats.org/spreadsheetml/2006/main">
  <c r="C84" i="1" l="1"/>
  <c r="G16" i="2" l="1"/>
  <c r="F16" i="2"/>
  <c r="D16" i="2"/>
  <c r="C16" i="2"/>
  <c r="D7" i="2"/>
  <c r="F7" i="2"/>
  <c r="C7" i="2"/>
  <c r="G7" i="2"/>
  <c r="H26" i="2"/>
  <c r="E26" i="2"/>
  <c r="G14" i="2"/>
  <c r="F14" i="2"/>
  <c r="D14" i="2"/>
  <c r="C14" i="2"/>
  <c r="F4" i="2"/>
  <c r="G4" i="2"/>
  <c r="D4" i="2"/>
  <c r="C4" i="2"/>
  <c r="C3" i="2"/>
  <c r="C5" i="2"/>
  <c r="F5" i="2"/>
  <c r="D5" i="2"/>
  <c r="G5" i="2"/>
  <c r="G24" i="2"/>
  <c r="G25" i="2"/>
  <c r="D25" i="2"/>
  <c r="F25" i="2"/>
  <c r="D24" i="2"/>
  <c r="F24" i="2"/>
  <c r="G23" i="2"/>
  <c r="D23" i="2"/>
  <c r="F23" i="2"/>
  <c r="G22" i="2"/>
  <c r="D22" i="2"/>
  <c r="F22" i="2"/>
  <c r="G21" i="2"/>
  <c r="D21" i="2"/>
  <c r="F21" i="2"/>
  <c r="G20" i="2"/>
  <c r="D20" i="2"/>
  <c r="F20" i="2"/>
  <c r="G19" i="2"/>
  <c r="D19" i="2"/>
  <c r="F19" i="2"/>
  <c r="G18" i="2"/>
  <c r="D18" i="2"/>
  <c r="F18" i="2"/>
  <c r="G17" i="2"/>
  <c r="D17" i="2"/>
  <c r="F17" i="2"/>
  <c r="G15" i="2"/>
  <c r="D15" i="2"/>
  <c r="F15" i="2"/>
  <c r="G13" i="2"/>
  <c r="D13" i="2"/>
  <c r="F13" i="2"/>
  <c r="G12" i="2"/>
  <c r="D12" i="2"/>
  <c r="F12" i="2"/>
  <c r="G11" i="2"/>
  <c r="D11" i="2"/>
  <c r="F11" i="2"/>
  <c r="C25" i="2"/>
  <c r="C24" i="2"/>
  <c r="C23" i="2"/>
  <c r="C22" i="2"/>
  <c r="C21" i="2"/>
  <c r="C20" i="2"/>
  <c r="C19" i="2"/>
  <c r="C18" i="2"/>
  <c r="C17" i="2"/>
  <c r="C15" i="2"/>
  <c r="C13" i="2"/>
  <c r="C12" i="2"/>
  <c r="C11" i="2"/>
  <c r="G10" i="2"/>
  <c r="D10" i="2"/>
  <c r="C10" i="2"/>
  <c r="F10" i="2"/>
  <c r="G9" i="2"/>
  <c r="D9" i="2"/>
  <c r="F9" i="2"/>
  <c r="C9" i="2"/>
  <c r="G8" i="2"/>
  <c r="D8" i="2"/>
  <c r="F8" i="2"/>
  <c r="C8" i="2"/>
  <c r="C6" i="2"/>
  <c r="F6" i="2"/>
  <c r="D6" i="2"/>
  <c r="G6" i="2"/>
  <c r="F3" i="2"/>
  <c r="D3" i="2"/>
  <c r="G3" i="2"/>
  <c r="H9" i="2" l="1"/>
  <c r="E7" i="2"/>
  <c r="H7" i="2"/>
  <c r="H21" i="2"/>
  <c r="H12" i="2"/>
  <c r="H11" i="2"/>
  <c r="E24" i="2"/>
  <c r="H16" i="2"/>
  <c r="E25" i="2"/>
  <c r="E21" i="2"/>
  <c r="H22" i="2"/>
  <c r="E12" i="2"/>
  <c r="H3" i="2"/>
  <c r="H17" i="2"/>
  <c r="E17" i="2"/>
  <c r="E4" i="2"/>
  <c r="E10" i="2"/>
  <c r="E8" i="2"/>
  <c r="H13" i="2"/>
  <c r="H18" i="2"/>
  <c r="H25" i="2"/>
  <c r="E9" i="2"/>
  <c r="E15" i="2"/>
  <c r="E19" i="2"/>
  <c r="E23" i="2"/>
  <c r="H15" i="2"/>
  <c r="H19" i="2"/>
  <c r="H23" i="2"/>
  <c r="E5" i="2"/>
  <c r="E14" i="2"/>
  <c r="H14" i="2"/>
  <c r="E6" i="2"/>
  <c r="H20" i="2"/>
  <c r="H6" i="2"/>
  <c r="E13" i="2"/>
  <c r="E18" i="2"/>
  <c r="E22" i="2"/>
  <c r="H24" i="2"/>
  <c r="H5" i="2"/>
  <c r="H8" i="2"/>
  <c r="H10" i="2"/>
  <c r="E11" i="2"/>
  <c r="E16" i="2"/>
  <c r="E20" i="2"/>
  <c r="E3" i="2"/>
  <c r="H4" i="2"/>
</calcChain>
</file>

<file path=xl/comments1.xml><?xml version="1.0" encoding="utf-8"?>
<comments xmlns="http://schemas.openxmlformats.org/spreadsheetml/2006/main">
  <authors>
    <author>lib</author>
  </authors>
  <commentList>
    <comment ref="A20" authorId="0">
      <text>
        <r>
          <rPr>
            <b/>
            <sz val="9"/>
            <color indexed="81"/>
            <rFont val="新細明體"/>
            <family val="1"/>
            <charset val="136"/>
          </rPr>
          <t>lib:</t>
        </r>
        <r>
          <rPr>
            <sz val="9"/>
            <color indexed="81"/>
            <rFont val="新細明體"/>
            <family val="1"/>
            <charset val="136"/>
          </rPr>
          <t xml:space="preserve">
原住民特藏須分開統計,
所以其他各類先扣除原住民特藏的數據
與其他系所同一類別的數字就有不同</t>
        </r>
      </text>
    </comment>
    <comment ref="A42" authorId="0">
      <text>
        <r>
          <rPr>
            <b/>
            <sz val="9"/>
            <color indexed="81"/>
            <rFont val="新細明體"/>
            <family val="1"/>
            <charset val="136"/>
          </rPr>
          <t>lib:</t>
        </r>
        <r>
          <rPr>
            <sz val="9"/>
            <color indexed="81"/>
            <rFont val="新細明體"/>
            <family val="1"/>
            <charset val="136"/>
          </rPr>
          <t xml:space="preserve">
原住民特藏須分開統計,
所以其他各類先扣除原住民特藏的數據
與其他系所同一類別的數字就有不同</t>
        </r>
      </text>
    </comment>
  </commentList>
</comments>
</file>

<file path=xl/sharedStrings.xml><?xml version="1.0" encoding="utf-8"?>
<sst xmlns="http://schemas.openxmlformats.org/spreadsheetml/2006/main" count="239" uniqueCount="179">
  <si>
    <r>
      <t>醫學</t>
    </r>
    <r>
      <rPr>
        <sz val="12"/>
        <rFont val="Times New Roman"/>
        <family val="1"/>
      </rPr>
      <t xml:space="preserve"> 41X</t>
    </r>
    <phoneticPr fontId="2" type="noConversion"/>
  </si>
  <si>
    <r>
      <t>心理學</t>
    </r>
    <r>
      <rPr>
        <sz val="12"/>
        <rFont val="Times New Roman"/>
        <family val="1"/>
      </rPr>
      <t xml:space="preserve"> 17X</t>
    </r>
    <phoneticPr fontId="2" type="noConversion"/>
  </si>
  <si>
    <r>
      <t>電腦與資訊技術</t>
    </r>
    <r>
      <rPr>
        <sz val="12"/>
        <rFont val="Times New Roman"/>
        <family val="1"/>
      </rPr>
      <t xml:space="preserve"> 312</t>
    </r>
    <phoneticPr fontId="2" type="noConversion"/>
  </si>
  <si>
    <t>東語類別與類號</t>
    <phoneticPr fontId="2" type="noConversion"/>
  </si>
  <si>
    <t>西語類別與類號</t>
    <phoneticPr fontId="2" type="noConversion"/>
  </si>
  <si>
    <t>QA</t>
    <phoneticPr fontId="2" type="noConversion"/>
  </si>
  <si>
    <t>TD</t>
    <phoneticPr fontId="2" type="noConversion"/>
  </si>
  <si>
    <t>GE</t>
    <phoneticPr fontId="2" type="noConversion"/>
  </si>
  <si>
    <r>
      <t>化學</t>
    </r>
    <r>
      <rPr>
        <sz val="12"/>
        <rFont val="Times New Roman"/>
        <family val="1"/>
      </rPr>
      <t xml:space="preserve"> 34X</t>
    </r>
    <phoneticPr fontId="2" type="noConversion"/>
  </si>
  <si>
    <r>
      <t>公共衛生</t>
    </r>
    <r>
      <rPr>
        <sz val="12"/>
        <rFont val="Times New Roman"/>
        <family val="1"/>
      </rPr>
      <t xml:space="preserve"> 412</t>
    </r>
    <phoneticPr fontId="2" type="noConversion"/>
  </si>
  <si>
    <r>
      <t>生命科學</t>
    </r>
    <r>
      <rPr>
        <sz val="12"/>
        <rFont val="Times New Roman"/>
        <family val="1"/>
      </rPr>
      <t xml:space="preserve"> 36X-38X</t>
    </r>
    <phoneticPr fontId="2" type="noConversion"/>
  </si>
  <si>
    <r>
      <t>社會學</t>
    </r>
    <r>
      <rPr>
        <sz val="12"/>
        <rFont val="Times New Roman"/>
        <family val="1"/>
      </rPr>
      <t xml:space="preserve"> 54X</t>
    </r>
    <phoneticPr fontId="2" type="noConversion"/>
  </si>
  <si>
    <t>WA</t>
    <phoneticPr fontId="2" type="noConversion"/>
  </si>
  <si>
    <t>BF-BJ</t>
    <phoneticPr fontId="2" type="noConversion"/>
  </si>
  <si>
    <t>QU</t>
    <phoneticPr fontId="2" type="noConversion"/>
  </si>
  <si>
    <t>WM</t>
    <phoneticPr fontId="2" type="noConversion"/>
  </si>
  <si>
    <r>
      <t>解剖學</t>
    </r>
    <r>
      <rPr>
        <sz val="12"/>
        <rFont val="Times New Roman"/>
        <family val="1"/>
      </rPr>
      <t xml:space="preserve"> 394</t>
    </r>
    <phoneticPr fontId="2" type="noConversion"/>
  </si>
  <si>
    <t>QT</t>
    <phoneticPr fontId="2" type="noConversion"/>
  </si>
  <si>
    <t>備註</t>
    <phoneticPr fontId="2" type="noConversion"/>
  </si>
  <si>
    <t>單位</t>
    <phoneticPr fontId="2" type="noConversion"/>
  </si>
  <si>
    <t>圖書數量</t>
    <phoneticPr fontId="2" type="noConversion"/>
  </si>
  <si>
    <t>HM-HX</t>
  </si>
  <si>
    <t>QS-QZ / W</t>
  </si>
  <si>
    <t>T</t>
    <phoneticPr fontId="2" type="noConversion"/>
  </si>
  <si>
    <r>
      <t>數學電腦</t>
    </r>
    <r>
      <rPr>
        <sz val="12"/>
        <rFont val="Times New Roman"/>
        <family val="1"/>
      </rPr>
      <t>31x</t>
    </r>
    <phoneticPr fontId="2" type="noConversion"/>
  </si>
  <si>
    <r>
      <t>生物資訊</t>
    </r>
    <r>
      <rPr>
        <sz val="12"/>
        <rFont val="Times New Roman"/>
        <family val="1"/>
      </rPr>
      <t>361</t>
    </r>
    <phoneticPr fontId="2" type="noConversion"/>
  </si>
  <si>
    <t>視聽數量</t>
    <phoneticPr fontId="2" type="noConversion"/>
  </si>
  <si>
    <r>
      <t>醫學資訊</t>
    </r>
    <r>
      <rPr>
        <sz val="12"/>
        <rFont val="Times New Roman"/>
        <family val="1"/>
      </rPr>
      <t xml:space="preserve"> 410</t>
    </r>
    <phoneticPr fontId="2" type="noConversion"/>
  </si>
  <si>
    <r>
      <t>原住民特藏</t>
    </r>
    <r>
      <rPr>
        <sz val="12"/>
        <rFont val="Times New Roman"/>
        <family val="1"/>
      </rPr>
      <t>(A)</t>
    </r>
    <phoneticPr fontId="2" type="noConversion"/>
  </si>
  <si>
    <t>單位</t>
  </si>
  <si>
    <t>通識中心</t>
  </si>
  <si>
    <t>教
傳
院</t>
    <phoneticPr fontId="2" type="noConversion"/>
  </si>
  <si>
    <t>QH- QL/ GF</t>
    <phoneticPr fontId="2" type="noConversion"/>
  </si>
  <si>
    <r>
      <t>生（化）醫學</t>
    </r>
    <r>
      <rPr>
        <sz val="12"/>
        <rFont val="Times New Roman"/>
        <family val="1"/>
      </rPr>
      <t>399</t>
    </r>
    <phoneticPr fontId="2" type="noConversion"/>
  </si>
  <si>
    <t>QH</t>
    <phoneticPr fontId="2" type="noConversion"/>
  </si>
  <si>
    <t>採用醫學系數據</t>
    <phoneticPr fontId="2" type="noConversion"/>
  </si>
  <si>
    <t>教研所(碩士班)+師培</t>
    <phoneticPr fontId="2" type="noConversion"/>
  </si>
  <si>
    <t>傳播系(含碩士班)</t>
    <phoneticPr fontId="2" type="noConversion"/>
  </si>
  <si>
    <t>兒家系</t>
    <phoneticPr fontId="2" type="noConversion"/>
  </si>
  <si>
    <t>館藏總量</t>
    <phoneticPr fontId="2" type="noConversion"/>
  </si>
  <si>
    <t>微免</t>
    <phoneticPr fontId="2" type="noConversion"/>
  </si>
  <si>
    <t>生解</t>
    <phoneticPr fontId="2" type="noConversion"/>
  </si>
  <si>
    <t>護理</t>
    <phoneticPr fontId="2" type="noConversion"/>
  </si>
  <si>
    <t>公衛</t>
    <phoneticPr fontId="2" type="noConversion"/>
  </si>
  <si>
    <t>醫技</t>
    <phoneticPr fontId="2" type="noConversion"/>
  </si>
  <si>
    <t>醫資</t>
    <phoneticPr fontId="2" type="noConversion"/>
  </si>
  <si>
    <t>藥毒</t>
    <phoneticPr fontId="2" type="noConversion"/>
  </si>
  <si>
    <t>醫科所(博士班)</t>
  </si>
  <si>
    <t>醫學系</t>
  </si>
  <si>
    <t>生解所(碩士班)</t>
  </si>
  <si>
    <t>護理系(含碩士班)</t>
  </si>
  <si>
    <t>公衛系(含碩士班)</t>
  </si>
  <si>
    <t>醫技系(含碩士班)</t>
  </si>
  <si>
    <t>醫資系(含碩士班)</t>
  </si>
  <si>
    <t>藥毒所(含碩博士班)</t>
  </si>
  <si>
    <t>物治系</t>
  </si>
  <si>
    <t>醫
學
院</t>
    <phoneticPr fontId="2" type="noConversion"/>
  </si>
  <si>
    <t>生
科
院</t>
    <phoneticPr fontId="2" type="noConversion"/>
  </si>
  <si>
    <t>生科系(含碩士班)</t>
    <phoneticPr fontId="2" type="noConversion"/>
  </si>
  <si>
    <t>分遺系(含碩士班)</t>
    <phoneticPr fontId="2" type="noConversion"/>
  </si>
  <si>
    <t>人
社
院</t>
    <phoneticPr fontId="2" type="noConversion"/>
  </si>
  <si>
    <t>社工系(含碩士班)</t>
    <phoneticPr fontId="2" type="noConversion"/>
  </si>
  <si>
    <t>人發系(含碩士班)</t>
    <phoneticPr fontId="2" type="noConversion"/>
  </si>
  <si>
    <t>宗教所(碩士班)</t>
    <phoneticPr fontId="2" type="noConversion"/>
  </si>
  <si>
    <t>英美系</t>
    <phoneticPr fontId="2" type="noConversion"/>
  </si>
  <si>
    <r>
      <t>環境保護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生態學</t>
    </r>
    <r>
      <rPr>
        <sz val="12"/>
        <rFont val="Times New Roman"/>
        <family val="1"/>
      </rPr>
      <t>) 367</t>
    </r>
    <phoneticPr fontId="2" type="noConversion"/>
  </si>
  <si>
    <r>
      <t>環境保護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環境工程</t>
    </r>
    <r>
      <rPr>
        <sz val="12"/>
        <rFont val="Times New Roman"/>
        <family val="1"/>
      </rPr>
      <t>) 445</t>
    </r>
    <phoneticPr fontId="2" type="noConversion"/>
  </si>
  <si>
    <t>QS</t>
    <phoneticPr fontId="2" type="noConversion"/>
  </si>
  <si>
    <r>
      <t>組織型態</t>
    </r>
    <r>
      <rPr>
        <sz val="12"/>
        <rFont val="Times New Roman"/>
        <family val="1"/>
      </rPr>
      <t xml:space="preserve"> 395</t>
    </r>
    <phoneticPr fontId="2" type="noConversion"/>
  </si>
  <si>
    <r>
      <t>生理學</t>
    </r>
    <r>
      <rPr>
        <sz val="12"/>
        <rFont val="Times New Roman"/>
        <family val="1"/>
      </rPr>
      <t xml:space="preserve"> 397-398</t>
    </r>
    <phoneticPr fontId="2" type="noConversion"/>
  </si>
  <si>
    <r>
      <t>護理</t>
    </r>
    <r>
      <rPr>
        <sz val="12"/>
        <rFont val="Times New Roman"/>
        <family val="1"/>
      </rPr>
      <t xml:space="preserve"> 419</t>
    </r>
    <phoneticPr fontId="2" type="noConversion"/>
  </si>
  <si>
    <t>WY</t>
    <phoneticPr fontId="2" type="noConversion"/>
  </si>
  <si>
    <t>QH -QL/ GF</t>
    <phoneticPr fontId="2" type="noConversion"/>
  </si>
  <si>
    <t>W1-925</t>
    <phoneticPr fontId="2" type="noConversion"/>
  </si>
  <si>
    <r>
      <t>電子電機工程</t>
    </r>
    <r>
      <rPr>
        <sz val="12"/>
        <rFont val="Times New Roman"/>
        <family val="1"/>
      </rPr>
      <t>44x - 47x</t>
    </r>
    <phoneticPr fontId="2" type="noConversion"/>
  </si>
  <si>
    <r>
      <t>生命科學</t>
    </r>
    <r>
      <rPr>
        <sz val="12"/>
        <rFont val="Times New Roman"/>
        <family val="1"/>
      </rPr>
      <t xml:space="preserve"> 36X-38X</t>
    </r>
    <phoneticPr fontId="2" type="noConversion"/>
  </si>
  <si>
    <t>QH- QL/ GF</t>
    <phoneticPr fontId="2" type="noConversion"/>
  </si>
  <si>
    <r>
      <t>醫學</t>
    </r>
    <r>
      <rPr>
        <sz val="12"/>
        <rFont val="Times New Roman"/>
        <family val="1"/>
      </rPr>
      <t>41x</t>
    </r>
    <phoneticPr fontId="2" type="noConversion"/>
  </si>
  <si>
    <r>
      <t>心理學</t>
    </r>
    <r>
      <rPr>
        <sz val="12"/>
        <rFont val="Times New Roman"/>
        <family val="1"/>
      </rPr>
      <t xml:space="preserve"> 17X</t>
    </r>
    <phoneticPr fontId="2" type="noConversion"/>
  </si>
  <si>
    <t>BF-BJ</t>
    <phoneticPr fontId="2" type="noConversion"/>
  </si>
  <si>
    <t>社工</t>
    <phoneticPr fontId="2" type="noConversion"/>
  </si>
  <si>
    <r>
      <t>社會學</t>
    </r>
    <r>
      <rPr>
        <sz val="12"/>
        <rFont val="Times New Roman"/>
        <family val="1"/>
      </rPr>
      <t xml:space="preserve"> 54X</t>
    </r>
    <phoneticPr fontId="2" type="noConversion"/>
  </si>
  <si>
    <t>HM-HX</t>
    <phoneticPr fontId="2" type="noConversion"/>
  </si>
  <si>
    <t>人發</t>
    <phoneticPr fontId="2" type="noConversion"/>
  </si>
  <si>
    <r>
      <t>環境保護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生態學</t>
    </r>
    <r>
      <rPr>
        <sz val="12"/>
        <rFont val="Times New Roman"/>
        <family val="1"/>
      </rPr>
      <t>) 367</t>
    </r>
    <phoneticPr fontId="2" type="noConversion"/>
  </si>
  <si>
    <t>TD</t>
    <phoneticPr fontId="2" type="noConversion"/>
  </si>
  <si>
    <r>
      <t>環境保護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環境工程</t>
    </r>
    <r>
      <rPr>
        <sz val="12"/>
        <rFont val="Times New Roman"/>
        <family val="1"/>
      </rPr>
      <t>) 445</t>
    </r>
    <phoneticPr fontId="2" type="noConversion"/>
  </si>
  <si>
    <t>GE</t>
    <phoneticPr fontId="2" type="noConversion"/>
  </si>
  <si>
    <r>
      <t>人類學</t>
    </r>
    <r>
      <rPr>
        <sz val="12"/>
        <rFont val="Times New Roman"/>
        <family val="1"/>
      </rPr>
      <t xml:space="preserve"> 390-392</t>
    </r>
    <phoneticPr fontId="2" type="noConversion"/>
  </si>
  <si>
    <t>GF-GN</t>
    <phoneticPr fontId="2" type="noConversion"/>
  </si>
  <si>
    <r>
      <t>考古學</t>
    </r>
    <r>
      <rPr>
        <sz val="12"/>
        <rFont val="Times New Roman"/>
        <family val="1"/>
      </rPr>
      <t xml:space="preserve"> 79X</t>
    </r>
    <phoneticPr fontId="2" type="noConversion"/>
  </si>
  <si>
    <t>CC</t>
    <phoneticPr fontId="2" type="noConversion"/>
  </si>
  <si>
    <r>
      <t>原住民特藏</t>
    </r>
    <r>
      <rPr>
        <sz val="12"/>
        <rFont val="Times New Roman"/>
        <family val="1"/>
      </rPr>
      <t>(A)</t>
    </r>
    <phoneticPr fontId="2" type="noConversion"/>
  </si>
  <si>
    <r>
      <t>民族學</t>
    </r>
    <r>
      <rPr>
        <sz val="12"/>
        <rFont val="Times New Roman"/>
        <family val="1"/>
      </rPr>
      <t xml:space="preserve"> 535-539</t>
    </r>
    <phoneticPr fontId="2" type="noConversion"/>
  </si>
  <si>
    <t>GR</t>
    <phoneticPr fontId="2" type="noConversion"/>
  </si>
  <si>
    <t>WM</t>
    <phoneticPr fontId="2" type="noConversion"/>
  </si>
  <si>
    <r>
      <t>宗教　</t>
    </r>
    <r>
      <rPr>
        <sz val="12"/>
        <rFont val="Times New Roman"/>
        <family val="1"/>
      </rPr>
      <t>2XX</t>
    </r>
    <phoneticPr fontId="2" type="noConversion"/>
  </si>
  <si>
    <t>BL-BX</t>
    <phoneticPr fontId="2" type="noConversion"/>
  </si>
  <si>
    <t>宗教</t>
    <phoneticPr fontId="2" type="noConversion"/>
  </si>
  <si>
    <r>
      <t>心理與哲學　</t>
    </r>
    <r>
      <rPr>
        <sz val="12"/>
        <rFont val="Times New Roman"/>
        <family val="1"/>
      </rPr>
      <t>1XX</t>
    </r>
    <phoneticPr fontId="2" type="noConversion"/>
  </si>
  <si>
    <t>B-BJ</t>
    <phoneticPr fontId="2" type="noConversion"/>
  </si>
  <si>
    <t>東語</t>
    <phoneticPr fontId="2" type="noConversion"/>
  </si>
  <si>
    <r>
      <t>語言與文學　</t>
    </r>
    <r>
      <rPr>
        <sz val="12"/>
        <rFont val="Times New Roman"/>
        <family val="1"/>
      </rPr>
      <t>8XX</t>
    </r>
    <phoneticPr fontId="2" type="noConversion"/>
  </si>
  <si>
    <t>P</t>
    <phoneticPr fontId="2" type="noConversion"/>
  </si>
  <si>
    <r>
      <t>哲學與心理學　</t>
    </r>
    <r>
      <rPr>
        <sz val="12"/>
        <rFont val="Times New Roman"/>
        <family val="1"/>
      </rPr>
      <t>1XX</t>
    </r>
    <phoneticPr fontId="2" type="noConversion"/>
  </si>
  <si>
    <r>
      <t>社會學　</t>
    </r>
    <r>
      <rPr>
        <sz val="12"/>
        <rFont val="Times New Roman"/>
        <family val="1"/>
      </rPr>
      <t>54X</t>
    </r>
    <phoneticPr fontId="2" type="noConversion"/>
  </si>
  <si>
    <r>
      <t>教育　</t>
    </r>
    <r>
      <rPr>
        <sz val="12"/>
        <rFont val="Times New Roman"/>
        <family val="1"/>
      </rPr>
      <t>52X</t>
    </r>
    <phoneticPr fontId="2" type="noConversion"/>
  </si>
  <si>
    <t>L</t>
    <phoneticPr fontId="2" type="noConversion"/>
  </si>
  <si>
    <r>
      <t>商業與管理</t>
    </r>
    <r>
      <rPr>
        <sz val="12"/>
        <rFont val="Times New Roman"/>
        <family val="1"/>
      </rPr>
      <t xml:space="preserve"> 49x</t>
    </r>
    <phoneticPr fontId="2" type="noConversion"/>
  </si>
  <si>
    <t>HA-HJ</t>
    <phoneticPr fontId="2" type="noConversion"/>
  </si>
  <si>
    <r>
      <t>藝術　</t>
    </r>
    <r>
      <rPr>
        <sz val="12"/>
        <rFont val="Times New Roman"/>
        <family val="1"/>
      </rPr>
      <t>9XX</t>
    </r>
    <phoneticPr fontId="2" type="noConversion"/>
  </si>
  <si>
    <t>M / N / GV</t>
    <phoneticPr fontId="2" type="noConversion"/>
  </si>
  <si>
    <r>
      <t>傳記與歷史　</t>
    </r>
    <r>
      <rPr>
        <sz val="12"/>
        <rFont val="Times New Roman"/>
        <family val="1"/>
      </rPr>
      <t>6XX-7XX</t>
    </r>
    <phoneticPr fontId="2" type="noConversion"/>
  </si>
  <si>
    <t>C- F</t>
    <phoneticPr fontId="2" type="noConversion"/>
  </si>
  <si>
    <t>英美</t>
    <phoneticPr fontId="2" type="noConversion"/>
  </si>
  <si>
    <r>
      <t>英美語言　</t>
    </r>
    <r>
      <rPr>
        <sz val="12"/>
        <rFont val="Times New Roman"/>
        <family val="1"/>
      </rPr>
      <t>805</t>
    </r>
    <phoneticPr fontId="2" type="noConversion"/>
  </si>
  <si>
    <t>PE</t>
    <phoneticPr fontId="2" type="noConversion"/>
  </si>
  <si>
    <r>
      <t>英美文學　</t>
    </r>
    <r>
      <rPr>
        <sz val="12"/>
        <rFont val="Times New Roman"/>
        <family val="1"/>
      </rPr>
      <t>870-874</t>
    </r>
    <phoneticPr fontId="2" type="noConversion"/>
  </si>
  <si>
    <t>PR-PS</t>
    <phoneticPr fontId="2" type="noConversion"/>
  </si>
  <si>
    <t>教研</t>
    <phoneticPr fontId="2" type="noConversion"/>
  </si>
  <si>
    <t>傳播</t>
    <phoneticPr fontId="2" type="noConversion"/>
  </si>
  <si>
    <t>H1-99</t>
    <phoneticPr fontId="2" type="noConversion"/>
  </si>
  <si>
    <r>
      <t>新聞　</t>
    </r>
    <r>
      <rPr>
        <sz val="12"/>
        <rFont val="Times New Roman"/>
        <family val="1"/>
      </rPr>
      <t>89X</t>
    </r>
    <phoneticPr fontId="2" type="noConversion"/>
  </si>
  <si>
    <t>P-PB</t>
    <phoneticPr fontId="2" type="noConversion"/>
  </si>
  <si>
    <r>
      <t>公共衛生</t>
    </r>
    <r>
      <rPr>
        <sz val="12"/>
        <rFont val="Times New Roman"/>
        <family val="1"/>
      </rPr>
      <t xml:space="preserve"> 412</t>
    </r>
    <phoneticPr fontId="2" type="noConversion"/>
  </si>
  <si>
    <t>WA</t>
    <phoneticPr fontId="2" type="noConversion"/>
  </si>
  <si>
    <t>W84</t>
    <phoneticPr fontId="2" type="noConversion"/>
  </si>
  <si>
    <t>兒家</t>
    <phoneticPr fontId="2" type="noConversion"/>
  </si>
  <si>
    <r>
      <t>兒童文學　</t>
    </r>
    <r>
      <rPr>
        <sz val="12"/>
        <rFont val="Times New Roman"/>
        <family val="1"/>
      </rPr>
      <t>859</t>
    </r>
    <phoneticPr fontId="2" type="noConversion"/>
  </si>
  <si>
    <t>PZ</t>
    <phoneticPr fontId="2" type="noConversion"/>
  </si>
  <si>
    <r>
      <t>家庭　</t>
    </r>
    <r>
      <rPr>
        <sz val="12"/>
        <rFont val="Times New Roman"/>
        <family val="1"/>
      </rPr>
      <t>544</t>
    </r>
    <phoneticPr fontId="2" type="noConversion"/>
  </si>
  <si>
    <t>HQ</t>
    <phoneticPr fontId="2" type="noConversion"/>
  </si>
  <si>
    <r>
      <t>幼兒教育　</t>
    </r>
    <r>
      <rPr>
        <sz val="12"/>
        <rFont val="Times New Roman"/>
        <family val="1"/>
      </rPr>
      <t>523</t>
    </r>
    <phoneticPr fontId="2" type="noConversion"/>
  </si>
  <si>
    <r>
      <t>家庭教育　</t>
    </r>
    <r>
      <rPr>
        <sz val="12"/>
        <rFont val="Times New Roman"/>
        <family val="1"/>
      </rPr>
      <t>528</t>
    </r>
    <phoneticPr fontId="2" type="noConversion"/>
  </si>
  <si>
    <t>通識中心</t>
    <phoneticPr fontId="2" type="noConversion"/>
  </si>
  <si>
    <t>C-F</t>
    <phoneticPr fontId="2" type="noConversion"/>
  </si>
  <si>
    <r>
      <t>地球科學與地質學　</t>
    </r>
    <r>
      <rPr>
        <sz val="12"/>
        <rFont val="Times New Roman"/>
        <family val="1"/>
      </rPr>
      <t>35X</t>
    </r>
    <phoneticPr fontId="2" type="noConversion"/>
  </si>
  <si>
    <t>QE</t>
    <phoneticPr fontId="2" type="noConversion"/>
  </si>
  <si>
    <r>
      <t>物理學　</t>
    </r>
    <r>
      <rPr>
        <sz val="12"/>
        <rFont val="Times New Roman"/>
        <family val="1"/>
      </rPr>
      <t>33X</t>
    </r>
    <phoneticPr fontId="2" type="noConversion"/>
  </si>
  <si>
    <t>QC</t>
    <phoneticPr fontId="2" type="noConversion"/>
  </si>
  <si>
    <r>
      <t>天文學　</t>
    </r>
    <r>
      <rPr>
        <sz val="12"/>
        <rFont val="Times New Roman"/>
        <family val="1"/>
      </rPr>
      <t>32X</t>
    </r>
    <phoneticPr fontId="2" type="noConversion"/>
  </si>
  <si>
    <t>QB</t>
    <phoneticPr fontId="2" type="noConversion"/>
  </si>
  <si>
    <r>
      <t>數學電腦</t>
    </r>
    <r>
      <rPr>
        <sz val="12"/>
        <rFont val="Times New Roman"/>
        <family val="1"/>
      </rPr>
      <t>31x</t>
    </r>
    <phoneticPr fontId="2" type="noConversion"/>
  </si>
  <si>
    <t>QA</t>
    <phoneticPr fontId="2" type="noConversion"/>
  </si>
  <si>
    <r>
      <t>法律　</t>
    </r>
    <r>
      <rPr>
        <sz val="12"/>
        <rFont val="Times New Roman"/>
        <family val="1"/>
      </rPr>
      <t>58X</t>
    </r>
    <phoneticPr fontId="2" type="noConversion"/>
  </si>
  <si>
    <t>K</t>
    <phoneticPr fontId="2" type="noConversion"/>
  </si>
  <si>
    <t>東語圖書</t>
    <phoneticPr fontId="2" type="noConversion"/>
  </si>
  <si>
    <t>西語圖書</t>
    <phoneticPr fontId="2" type="noConversion"/>
  </si>
  <si>
    <t>東語視聽</t>
    <phoneticPr fontId="2" type="noConversion"/>
  </si>
  <si>
    <t>西語視聽</t>
    <phoneticPr fontId="2" type="noConversion"/>
  </si>
  <si>
    <t>後中醫系</t>
  </si>
  <si>
    <t>BL-BX</t>
    <phoneticPr fontId="2" type="noConversion"/>
  </si>
  <si>
    <t>QS-QZ / W</t>
    <phoneticPr fontId="2" type="noConversion"/>
  </si>
  <si>
    <t>東語系(含碩士班)</t>
    <phoneticPr fontId="2" type="noConversion"/>
  </si>
  <si>
    <t>圖書小計</t>
    <phoneticPr fontId="2" type="noConversion"/>
  </si>
  <si>
    <t>視聽小計</t>
    <phoneticPr fontId="2" type="noConversion"/>
  </si>
  <si>
    <t>微免所(碩士班)</t>
    <phoneticPr fontId="2" type="noConversion"/>
  </si>
  <si>
    <t>生化所(碩士班)</t>
    <phoneticPr fontId="2" type="noConversion"/>
  </si>
  <si>
    <t>生化399</t>
    <phoneticPr fontId="2" type="noConversion"/>
  </si>
  <si>
    <r>
      <rPr>
        <sz val="12"/>
        <rFont val="細明體"/>
        <family val="3"/>
        <charset val="136"/>
      </rPr>
      <t>藥毒物學</t>
    </r>
    <r>
      <rPr>
        <sz val="12"/>
        <rFont val="Times New Roman"/>
        <family val="1"/>
      </rPr>
      <t>(418)</t>
    </r>
    <phoneticPr fontId="2" type="noConversion"/>
  </si>
  <si>
    <t>QV</t>
    <phoneticPr fontId="2" type="noConversion"/>
  </si>
  <si>
    <t>生技368</t>
    <phoneticPr fontId="2" type="noConversion"/>
  </si>
  <si>
    <t>細胞論364</t>
    <phoneticPr fontId="2" type="noConversion"/>
  </si>
  <si>
    <t>生化</t>
    <phoneticPr fontId="2" type="noConversion"/>
  </si>
  <si>
    <t>QD415-437</t>
    <phoneticPr fontId="2" type="noConversion"/>
  </si>
  <si>
    <r>
      <t>中醫</t>
    </r>
    <r>
      <rPr>
        <sz val="12"/>
        <rFont val="Times New Roman"/>
        <family val="1"/>
      </rPr>
      <t xml:space="preserve"> 413-414</t>
    </r>
    <phoneticPr fontId="2" type="noConversion"/>
  </si>
  <si>
    <r>
      <t>宗教　</t>
    </r>
    <r>
      <rPr>
        <sz val="12"/>
        <rFont val="Times New Roman"/>
        <family val="1"/>
      </rPr>
      <t>2XX</t>
    </r>
    <phoneticPr fontId="2" type="noConversion"/>
  </si>
  <si>
    <t>醫學
/醫科
/物治</t>
    <phoneticPr fontId="2" type="noConversion"/>
  </si>
  <si>
    <t>生科
/分遺</t>
    <phoneticPr fontId="2" type="noConversion"/>
  </si>
  <si>
    <t>後中醫</t>
    <phoneticPr fontId="2" type="noConversion"/>
  </si>
  <si>
    <t>QD</t>
    <phoneticPr fontId="2" type="noConversion"/>
  </si>
  <si>
    <t>精神醫學415.95</t>
    <phoneticPr fontId="2" type="noConversion"/>
  </si>
  <si>
    <t>QS-QZ / W</t>
    <phoneticPr fontId="2" type="noConversion"/>
  </si>
  <si>
    <t>HM-HX</t>
    <phoneticPr fontId="2" type="noConversion"/>
  </si>
  <si>
    <t>採用網頁統計數據</t>
    <phoneticPr fontId="2" type="noConversion"/>
  </si>
  <si>
    <t>106學年各單位專業圖書視聽冊件數統計：統計至107/07/31</t>
    <phoneticPr fontId="2" type="noConversion"/>
  </si>
  <si>
    <t>106學年-靜宜(凌網)電子書聯盟所購之書(2300冊), 未能於7/31前到館可用, 其數量列入本次統計</t>
    <phoneticPr fontId="2" type="noConversion"/>
  </si>
  <si>
    <t>(統計系統:2.2.2.43)</t>
    <phoneticPr fontId="2" type="noConversion"/>
  </si>
  <si>
    <t>已包含在醫學類號中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</si>
</sst>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000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Fill="1" applyAlignment="1">
      <alignment vertical="top"/>
    </xf>
    <xf numFmtId="0" fontId="3" fillId="0" borderId="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3" fillId="0" borderId="2" xfId="0" applyFont="1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right" vertical="top"/>
    </xf>
    <xf numFmtId="0" fontId="0" fillId="0" borderId="0" xfId="0" applyFill="1" applyAlignment="1">
      <alignment horizontal="center" vertical="top"/>
    </xf>
    <xf numFmtId="0" fontId="3" fillId="2" borderId="2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8" fillId="0" borderId="0" xfId="0" applyFont="1"/>
    <xf numFmtId="0" fontId="8" fillId="3" borderId="1" xfId="0" applyFont="1" applyFill="1" applyBorder="1"/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right"/>
    </xf>
    <xf numFmtId="0" fontId="7" fillId="0" borderId="5" xfId="0" applyFont="1" applyFill="1" applyBorder="1" applyAlignment="1">
      <alignment vertical="top"/>
    </xf>
    <xf numFmtId="0" fontId="7" fillId="0" borderId="1" xfId="0" applyFont="1" applyFill="1" applyBorder="1" applyAlignment="1">
      <alignment horizontal="right" vertical="top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 vertical="top"/>
    </xf>
    <xf numFmtId="0" fontId="7" fillId="0" borderId="2" xfId="0" applyFont="1" applyFill="1" applyBorder="1" applyAlignment="1">
      <alignment vertical="top"/>
    </xf>
    <xf numFmtId="0" fontId="7" fillId="0" borderId="3" xfId="0" applyFont="1" applyFill="1" applyBorder="1" applyAlignment="1">
      <alignment horizontal="right" vertical="top"/>
    </xf>
    <xf numFmtId="0" fontId="7" fillId="0" borderId="4" xfId="0" applyFont="1" applyFill="1" applyBorder="1" applyAlignment="1">
      <alignment horizontal="right" vertical="top"/>
    </xf>
    <xf numFmtId="0" fontId="7" fillId="0" borderId="6" xfId="0" applyFont="1" applyFill="1" applyBorder="1" applyAlignment="1">
      <alignment vertical="top"/>
    </xf>
    <xf numFmtId="0" fontId="7" fillId="0" borderId="5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top"/>
    </xf>
    <xf numFmtId="0" fontId="7" fillId="0" borderId="9" xfId="0" applyFont="1" applyFill="1" applyBorder="1" applyAlignment="1">
      <alignment horizontal="right" vertical="top"/>
    </xf>
    <xf numFmtId="0" fontId="3" fillId="2" borderId="2" xfId="0" applyFont="1" applyFill="1" applyBorder="1"/>
    <xf numFmtId="0" fontId="8" fillId="0" borderId="12" xfId="0" applyFont="1" applyBorder="1"/>
    <xf numFmtId="0" fontId="8" fillId="0" borderId="13" xfId="0" applyFont="1" applyBorder="1"/>
    <xf numFmtId="0" fontId="8" fillId="4" borderId="14" xfId="0" applyFont="1" applyFill="1" applyBorder="1"/>
    <xf numFmtId="0" fontId="8" fillId="5" borderId="14" xfId="0" applyFont="1" applyFill="1" applyBorder="1"/>
    <xf numFmtId="0" fontId="0" fillId="0" borderId="1" xfId="0" applyFill="1" applyBorder="1" applyAlignment="1">
      <alignment vertical="top"/>
    </xf>
    <xf numFmtId="0" fontId="3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left" vertical="top"/>
    </xf>
    <xf numFmtId="0" fontId="3" fillId="0" borderId="1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6" borderId="1" xfId="0" applyFont="1" applyFill="1" applyBorder="1" applyAlignment="1">
      <alignment horizontal="right"/>
    </xf>
    <xf numFmtId="0" fontId="7" fillId="6" borderId="1" xfId="0" applyFont="1" applyFill="1" applyBorder="1" applyAlignment="1">
      <alignment horizontal="right" vertical="top"/>
    </xf>
    <xf numFmtId="0" fontId="0" fillId="0" borderId="1" xfId="0" applyFill="1" applyBorder="1" applyAlignment="1">
      <alignment horizontal="left" vertical="top"/>
    </xf>
    <xf numFmtId="0" fontId="9" fillId="6" borderId="1" xfId="0" applyFont="1" applyFill="1" applyBorder="1" applyAlignment="1">
      <alignment horizontal="right"/>
    </xf>
    <xf numFmtId="0" fontId="7" fillId="8" borderId="1" xfId="0" applyFont="1" applyFill="1" applyBorder="1" applyAlignment="1">
      <alignment horizontal="right"/>
    </xf>
    <xf numFmtId="0" fontId="0" fillId="9" borderId="1" xfId="0" applyFill="1" applyBorder="1" applyAlignment="1">
      <alignment vertical="top"/>
    </xf>
    <xf numFmtId="0" fontId="3" fillId="9" borderId="2" xfId="0" applyFont="1" applyFill="1" applyBorder="1" applyAlignment="1">
      <alignment horizontal="justify" vertical="top" wrapText="1"/>
    </xf>
    <xf numFmtId="0" fontId="7" fillId="9" borderId="1" xfId="0" applyFont="1" applyFill="1" applyBorder="1" applyAlignment="1">
      <alignment horizontal="right"/>
    </xf>
    <xf numFmtId="0" fontId="0" fillId="10" borderId="1" xfId="0" applyFill="1" applyBorder="1" applyAlignment="1">
      <alignment vertical="top"/>
    </xf>
    <xf numFmtId="0" fontId="1" fillId="10" borderId="1" xfId="0" applyFont="1" applyFill="1" applyBorder="1" applyAlignment="1">
      <alignment horizontal="right"/>
    </xf>
    <xf numFmtId="0" fontId="3" fillId="10" borderId="2" xfId="0" applyFont="1" applyFill="1" applyBorder="1" applyAlignment="1">
      <alignment horizontal="justify" vertical="top" wrapText="1"/>
    </xf>
    <xf numFmtId="0" fontId="7" fillId="10" borderId="1" xfId="0" applyFont="1" applyFill="1" applyBorder="1" applyAlignment="1">
      <alignment horizontal="right"/>
    </xf>
    <xf numFmtId="0" fontId="7" fillId="10" borderId="1" xfId="0" applyFont="1" applyFill="1" applyBorder="1" applyAlignment="1">
      <alignment vertical="top"/>
    </xf>
    <xf numFmtId="0" fontId="0" fillId="11" borderId="1" xfId="0" applyFill="1" applyBorder="1" applyAlignment="1">
      <alignment vertical="top"/>
    </xf>
    <xf numFmtId="0" fontId="7" fillId="11" borderId="1" xfId="0" applyFont="1" applyFill="1" applyBorder="1" applyAlignment="1">
      <alignment horizontal="right"/>
    </xf>
    <xf numFmtId="0" fontId="3" fillId="11" borderId="2" xfId="0" applyFont="1" applyFill="1" applyBorder="1" applyAlignment="1">
      <alignment vertical="top"/>
    </xf>
    <xf numFmtId="0" fontId="7" fillId="11" borderId="1" xfId="0" applyFont="1" applyFill="1" applyBorder="1" applyAlignment="1">
      <alignment vertical="top"/>
    </xf>
    <xf numFmtId="0" fontId="7" fillId="11" borderId="1" xfId="0" applyFont="1" applyFill="1" applyBorder="1" applyAlignment="1">
      <alignment horizontal="right" vertical="top"/>
    </xf>
    <xf numFmtId="0" fontId="9" fillId="10" borderId="1" xfId="0" applyFont="1" applyFill="1" applyBorder="1" applyAlignment="1">
      <alignment horizontal="right"/>
    </xf>
    <xf numFmtId="0" fontId="9" fillId="11" borderId="1" xfId="0" applyFont="1" applyFill="1" applyBorder="1" applyAlignment="1">
      <alignment horizontal="right"/>
    </xf>
    <xf numFmtId="0" fontId="0" fillId="6" borderId="1" xfId="0" applyFill="1" applyBorder="1" applyAlignment="1">
      <alignment vertical="top"/>
    </xf>
    <xf numFmtId="0" fontId="3" fillId="6" borderId="2" xfId="0" applyFont="1" applyFill="1" applyBorder="1" applyAlignment="1">
      <alignment vertical="top"/>
    </xf>
    <xf numFmtId="0" fontId="7" fillId="6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right"/>
    </xf>
    <xf numFmtId="0" fontId="0" fillId="12" borderId="1" xfId="0" applyFill="1" applyBorder="1" applyAlignment="1">
      <alignment vertical="top"/>
    </xf>
    <xf numFmtId="0" fontId="7" fillId="12" borderId="1" xfId="0" applyFont="1" applyFill="1" applyBorder="1" applyAlignment="1">
      <alignment horizontal="right"/>
    </xf>
    <xf numFmtId="0" fontId="3" fillId="12" borderId="2" xfId="0" applyFont="1" applyFill="1" applyBorder="1" applyAlignment="1">
      <alignment vertical="top"/>
    </xf>
    <xf numFmtId="0" fontId="7" fillId="12" borderId="1" xfId="0" applyFont="1" applyFill="1" applyBorder="1" applyAlignment="1">
      <alignment horizontal="right" vertical="top"/>
    </xf>
    <xf numFmtId="0" fontId="7" fillId="12" borderId="1" xfId="0" applyFont="1" applyFill="1" applyBorder="1" applyAlignment="1">
      <alignment vertical="top"/>
    </xf>
    <xf numFmtId="0" fontId="3" fillId="12" borderId="2" xfId="0" applyFont="1" applyFill="1" applyBorder="1" applyAlignment="1">
      <alignment horizontal="left" vertical="top"/>
    </xf>
    <xf numFmtId="0" fontId="9" fillId="12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 vertical="top"/>
    </xf>
    <xf numFmtId="0" fontId="7" fillId="13" borderId="1" xfId="0" applyFont="1" applyFill="1" applyBorder="1" applyAlignment="1">
      <alignment vertical="top"/>
    </xf>
    <xf numFmtId="0" fontId="7" fillId="13" borderId="1" xfId="0" applyFont="1" applyFill="1" applyBorder="1" applyAlignment="1">
      <alignment horizontal="right"/>
    </xf>
    <xf numFmtId="0" fontId="3" fillId="13" borderId="2" xfId="0" applyFont="1" applyFill="1" applyBorder="1" applyAlignment="1">
      <alignment vertical="top"/>
    </xf>
    <xf numFmtId="0" fontId="7" fillId="13" borderId="1" xfId="0" applyFont="1" applyFill="1" applyBorder="1" applyAlignment="1">
      <alignment horizontal="right" vertical="top"/>
    </xf>
    <xf numFmtId="0" fontId="7" fillId="14" borderId="1" xfId="0" applyFont="1" applyFill="1" applyBorder="1" applyAlignment="1">
      <alignment vertical="top"/>
    </xf>
    <xf numFmtId="0" fontId="7" fillId="14" borderId="1" xfId="0" applyFont="1" applyFill="1" applyBorder="1" applyAlignment="1">
      <alignment horizontal="right"/>
    </xf>
    <xf numFmtId="0" fontId="3" fillId="14" borderId="2" xfId="0" applyFont="1" applyFill="1" applyBorder="1" applyAlignment="1">
      <alignment vertical="top"/>
    </xf>
    <xf numFmtId="0" fontId="7" fillId="14" borderId="1" xfId="0" applyFont="1" applyFill="1" applyBorder="1" applyAlignment="1">
      <alignment horizontal="right" vertical="top"/>
    </xf>
    <xf numFmtId="0" fontId="7" fillId="15" borderId="1" xfId="0" applyFont="1" applyFill="1" applyBorder="1" applyAlignment="1">
      <alignment vertical="top"/>
    </xf>
    <xf numFmtId="0" fontId="7" fillId="15" borderId="1" xfId="0" applyFont="1" applyFill="1" applyBorder="1" applyAlignment="1">
      <alignment horizontal="right"/>
    </xf>
    <xf numFmtId="0" fontId="3" fillId="15" borderId="2" xfId="0" applyFont="1" applyFill="1" applyBorder="1" applyAlignment="1">
      <alignment vertical="top"/>
    </xf>
    <xf numFmtId="0" fontId="7" fillId="15" borderId="1" xfId="0" applyFont="1" applyFill="1" applyBorder="1" applyAlignment="1">
      <alignment horizontal="right" vertical="top"/>
    </xf>
    <xf numFmtId="0" fontId="0" fillId="15" borderId="1" xfId="0" applyFill="1" applyBorder="1" applyAlignment="1">
      <alignment vertical="top"/>
    </xf>
    <xf numFmtId="0" fontId="10" fillId="15" borderId="1" xfId="0" applyFont="1" applyFill="1" applyBorder="1" applyAlignment="1">
      <alignment horizontal="right" vertical="top" wrapText="1"/>
    </xf>
    <xf numFmtId="0" fontId="9" fillId="9" borderId="1" xfId="0" applyFont="1" applyFill="1" applyBorder="1" applyAlignment="1">
      <alignment horizontal="right"/>
    </xf>
    <xf numFmtId="0" fontId="7" fillId="9" borderId="1" xfId="0" applyFont="1" applyFill="1" applyBorder="1" applyAlignment="1">
      <alignment vertical="top"/>
    </xf>
    <xf numFmtId="0" fontId="3" fillId="9" borderId="1" xfId="0" applyFont="1" applyFill="1" applyBorder="1" applyAlignment="1">
      <alignment vertical="top"/>
    </xf>
    <xf numFmtId="0" fontId="7" fillId="9" borderId="1" xfId="0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/>
    </xf>
    <xf numFmtId="0" fontId="7" fillId="8" borderId="1" xfId="0" applyFont="1" applyFill="1" applyBorder="1" applyAlignment="1">
      <alignment vertical="top"/>
    </xf>
    <xf numFmtId="0" fontId="7" fillId="8" borderId="1" xfId="0" applyFont="1" applyFill="1" applyBorder="1" applyAlignment="1">
      <alignment horizontal="right" vertical="top"/>
    </xf>
    <xf numFmtId="0" fontId="3" fillId="8" borderId="2" xfId="0" applyFont="1" applyFill="1" applyBorder="1" applyAlignment="1">
      <alignment vertical="top"/>
    </xf>
    <xf numFmtId="0" fontId="9" fillId="8" borderId="1" xfId="0" applyFont="1" applyFill="1" applyBorder="1" applyAlignment="1">
      <alignment horizontal="right" vertical="top"/>
    </xf>
    <xf numFmtId="0" fontId="3" fillId="8" borderId="2" xfId="0" applyFont="1" applyFill="1" applyBorder="1"/>
    <xf numFmtId="0" fontId="3" fillId="8" borderId="1" xfId="0" applyFont="1" applyFill="1" applyBorder="1" applyAlignment="1">
      <alignment vertical="top"/>
    </xf>
    <xf numFmtId="0" fontId="3" fillId="8" borderId="2" xfId="0" applyFont="1" applyFill="1" applyBorder="1" applyAlignment="1">
      <alignment horizontal="left" vertical="top"/>
    </xf>
    <xf numFmtId="0" fontId="3" fillId="14" borderId="0" xfId="0" applyFont="1" applyFill="1" applyAlignment="1">
      <alignment vertical="top"/>
    </xf>
    <xf numFmtId="0" fontId="9" fillId="14" borderId="1" xfId="0" applyFont="1" applyFill="1" applyBorder="1" applyAlignment="1">
      <alignment horizontal="right" vertical="top"/>
    </xf>
    <xf numFmtId="0" fontId="3" fillId="14" borderId="2" xfId="0" applyFont="1" applyFill="1" applyBorder="1" applyAlignment="1">
      <alignment horizontal="left" vertical="top"/>
    </xf>
    <xf numFmtId="0" fontId="9" fillId="13" borderId="1" xfId="0" applyFont="1" applyFill="1" applyBorder="1" applyAlignment="1">
      <alignment horizontal="right" vertical="top"/>
    </xf>
    <xf numFmtId="0" fontId="3" fillId="13" borderId="2" xfId="0" applyFont="1" applyFill="1" applyBorder="1"/>
    <xf numFmtId="0" fontId="0" fillId="13" borderId="1" xfId="0" applyFill="1" applyBorder="1" applyAlignment="1">
      <alignment vertical="top"/>
    </xf>
    <xf numFmtId="0" fontId="3" fillId="13" borderId="2" xfId="0" applyFont="1" applyFill="1" applyBorder="1" applyAlignment="1">
      <alignment horizontal="left" vertical="top"/>
    </xf>
    <xf numFmtId="0" fontId="7" fillId="16" borderId="1" xfId="0" applyFont="1" applyFill="1" applyBorder="1" applyAlignment="1">
      <alignment vertical="top"/>
    </xf>
    <xf numFmtId="0" fontId="7" fillId="16" borderId="1" xfId="0" applyFont="1" applyFill="1" applyBorder="1" applyAlignment="1">
      <alignment horizontal="right"/>
    </xf>
    <xf numFmtId="0" fontId="3" fillId="16" borderId="2" xfId="0" applyFont="1" applyFill="1" applyBorder="1" applyAlignment="1">
      <alignment horizontal="left" vertical="top"/>
    </xf>
    <xf numFmtId="0" fontId="7" fillId="17" borderId="1" xfId="0" applyFont="1" applyFill="1" applyBorder="1" applyAlignment="1">
      <alignment vertical="top"/>
    </xf>
    <xf numFmtId="0" fontId="7" fillId="17" borderId="1" xfId="0" applyFont="1" applyFill="1" applyBorder="1" applyAlignment="1">
      <alignment horizontal="right"/>
    </xf>
    <xf numFmtId="0" fontId="3" fillId="17" borderId="2" xfId="0" applyFont="1" applyFill="1" applyBorder="1" applyAlignment="1">
      <alignment horizontal="left" vertical="top"/>
    </xf>
    <xf numFmtId="0" fontId="9" fillId="17" borderId="1" xfId="0" applyFont="1" applyFill="1" applyBorder="1" applyAlignment="1">
      <alignment horizontal="right"/>
    </xf>
    <xf numFmtId="0" fontId="7" fillId="18" borderId="1" xfId="0" applyFont="1" applyFill="1" applyBorder="1" applyAlignment="1">
      <alignment vertical="top"/>
    </xf>
    <xf numFmtId="0" fontId="7" fillId="18" borderId="1" xfId="0" applyFont="1" applyFill="1" applyBorder="1" applyAlignment="1">
      <alignment horizontal="right" vertical="top"/>
    </xf>
    <xf numFmtId="0" fontId="3" fillId="18" borderId="2" xfId="0" applyFont="1" applyFill="1" applyBorder="1"/>
    <xf numFmtId="0" fontId="7" fillId="18" borderId="1" xfId="0" applyFont="1" applyFill="1" applyBorder="1" applyAlignment="1">
      <alignment horizontal="right"/>
    </xf>
    <xf numFmtId="0" fontId="3" fillId="18" borderId="2" xfId="0" applyFont="1" applyFill="1" applyBorder="1" applyAlignment="1">
      <alignment vertical="top"/>
    </xf>
    <xf numFmtId="0" fontId="9" fillId="18" borderId="1" xfId="0" applyFont="1" applyFill="1" applyBorder="1" applyAlignment="1">
      <alignment horizontal="right" vertical="top"/>
    </xf>
    <xf numFmtId="0" fontId="3" fillId="18" borderId="1" xfId="0" applyFont="1" applyFill="1" applyBorder="1" applyAlignment="1">
      <alignment vertical="top"/>
    </xf>
    <xf numFmtId="0" fontId="3" fillId="6" borderId="2" xfId="0" applyFont="1" applyFill="1" applyBorder="1"/>
    <xf numFmtId="0" fontId="9" fillId="6" borderId="1" xfId="0" applyFont="1" applyFill="1" applyBorder="1" applyAlignment="1">
      <alignment horizontal="right" vertical="top"/>
    </xf>
    <xf numFmtId="0" fontId="3" fillId="6" borderId="2" xfId="0" applyFont="1" applyFill="1" applyBorder="1" applyAlignment="1">
      <alignment horizontal="left" vertical="top"/>
    </xf>
    <xf numFmtId="0" fontId="9" fillId="16" borderId="1" xfId="0" applyFont="1" applyFill="1" applyBorder="1" applyAlignment="1">
      <alignment horizontal="right" vertical="top"/>
    </xf>
    <xf numFmtId="0" fontId="7" fillId="16" borderId="1" xfId="0" applyFont="1" applyFill="1" applyBorder="1" applyAlignment="1">
      <alignment horizontal="right" vertical="top"/>
    </xf>
    <xf numFmtId="0" fontId="3" fillId="16" borderId="0" xfId="0" applyFont="1" applyFill="1" applyAlignment="1">
      <alignment vertical="top"/>
    </xf>
    <xf numFmtId="0" fontId="3" fillId="16" borderId="2" xfId="0" applyFont="1" applyFill="1" applyBorder="1"/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right" vertical="top"/>
    </xf>
    <xf numFmtId="0" fontId="9" fillId="7" borderId="1" xfId="0" applyFont="1" applyFill="1" applyBorder="1" applyAlignment="1">
      <alignment horizontal="right" vertical="top"/>
    </xf>
    <xf numFmtId="0" fontId="9" fillId="18" borderId="1" xfId="0" applyFont="1" applyFill="1" applyBorder="1" applyAlignment="1">
      <alignment horizontal="right"/>
    </xf>
    <xf numFmtId="0" fontId="9" fillId="16" borderId="1" xfId="0" applyFont="1" applyFill="1" applyBorder="1" applyAlignment="1">
      <alignment horizontal="right"/>
    </xf>
    <xf numFmtId="0" fontId="7" fillId="19" borderId="1" xfId="0" applyFont="1" applyFill="1" applyBorder="1" applyAlignment="1">
      <alignment vertical="top"/>
    </xf>
    <xf numFmtId="0" fontId="7" fillId="19" borderId="1" xfId="0" applyFont="1" applyFill="1" applyBorder="1" applyAlignment="1">
      <alignment horizontal="right"/>
    </xf>
    <xf numFmtId="0" fontId="3" fillId="19" borderId="2" xfId="0" applyFont="1" applyFill="1" applyBorder="1" applyAlignment="1">
      <alignment vertical="top"/>
    </xf>
    <xf numFmtId="0" fontId="7" fillId="19" borderId="1" xfId="0" applyFont="1" applyFill="1" applyBorder="1" applyAlignment="1">
      <alignment horizontal="right" vertical="top"/>
    </xf>
    <xf numFmtId="0" fontId="0" fillId="2" borderId="1" xfId="0" applyFont="1" applyFill="1" applyBorder="1" applyAlignment="1">
      <alignment horizontal="right" vertical="top"/>
    </xf>
    <xf numFmtId="0" fontId="9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right" vertical="top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vertical="top"/>
    </xf>
    <xf numFmtId="176" fontId="8" fillId="0" borderId="15" xfId="0" applyNumberFormat="1" applyFont="1" applyBorder="1"/>
    <xf numFmtId="176" fontId="8" fillId="0" borderId="16" xfId="0" applyNumberFormat="1" applyFont="1" applyBorder="1"/>
    <xf numFmtId="176" fontId="8" fillId="4" borderId="17" xfId="0" applyNumberFormat="1" applyFont="1" applyFill="1" applyBorder="1"/>
    <xf numFmtId="176" fontId="8" fillId="5" borderId="17" xfId="0" applyNumberFormat="1" applyFont="1" applyFill="1" applyBorder="1"/>
    <xf numFmtId="176" fontId="8" fillId="4" borderId="21" xfId="0" applyNumberFormat="1" applyFont="1" applyFill="1" applyBorder="1"/>
    <xf numFmtId="176" fontId="8" fillId="3" borderId="18" xfId="0" applyNumberFormat="1" applyFont="1" applyFill="1" applyBorder="1"/>
    <xf numFmtId="176" fontId="8" fillId="3" borderId="19" xfId="0" applyNumberFormat="1" applyFont="1" applyFill="1" applyBorder="1"/>
    <xf numFmtId="176" fontId="8" fillId="3" borderId="20" xfId="0" applyNumberFormat="1" applyFont="1" applyFill="1" applyBorder="1"/>
    <xf numFmtId="0" fontId="0" fillId="0" borderId="1" xfId="0" applyFont="1" applyFill="1" applyBorder="1" applyAlignment="1">
      <alignment horizontal="left" vertical="top"/>
    </xf>
    <xf numFmtId="0" fontId="0" fillId="8" borderId="1" xfId="0" applyFont="1" applyFill="1" applyBorder="1" applyAlignment="1">
      <alignment horizontal="right" vertical="top"/>
    </xf>
    <xf numFmtId="0" fontId="7" fillId="13" borderId="0" xfId="0" applyFont="1" applyFill="1" applyAlignment="1">
      <alignment horizontal="right" vertical="top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/>
    <xf numFmtId="0" fontId="8" fillId="0" borderId="10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0" fontId="7" fillId="0" borderId="10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0" fillId="0" borderId="10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7" fillId="2" borderId="10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left" vertical="top"/>
    </xf>
    <xf numFmtId="0" fontId="0" fillId="6" borderId="1" xfId="0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right" vertical="top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selection activeCell="C3" sqref="C3"/>
    </sheetView>
  </sheetViews>
  <sheetFormatPr defaultRowHeight="14.25"/>
  <cols>
    <col min="1" max="1" width="3.5" style="15" customWidth="1"/>
    <col min="2" max="2" width="16" style="15" customWidth="1"/>
    <col min="3" max="8" width="9" style="15"/>
    <col min="9" max="9" width="13.125" style="15" customWidth="1"/>
    <col min="10" max="16384" width="9" style="15"/>
  </cols>
  <sheetData>
    <row r="1" spans="1:9">
      <c r="A1" s="15" t="s">
        <v>175</v>
      </c>
    </row>
    <row r="2" spans="1:9">
      <c r="A2" s="12" t="s">
        <v>29</v>
      </c>
      <c r="B2" s="12"/>
      <c r="C2" s="35" t="s">
        <v>146</v>
      </c>
      <c r="D2" s="36" t="s">
        <v>147</v>
      </c>
      <c r="E2" s="37" t="s">
        <v>154</v>
      </c>
      <c r="F2" s="35" t="s">
        <v>148</v>
      </c>
      <c r="G2" s="36" t="s">
        <v>149</v>
      </c>
      <c r="H2" s="38" t="s">
        <v>155</v>
      </c>
      <c r="I2" s="12" t="s">
        <v>18</v>
      </c>
    </row>
    <row r="3" spans="1:9">
      <c r="A3" s="159" t="s">
        <v>56</v>
      </c>
      <c r="B3" s="12" t="s">
        <v>48</v>
      </c>
      <c r="C3" s="146">
        <f>SUM(細項!C4:C8)</f>
        <v>47914</v>
      </c>
      <c r="D3" s="147">
        <f>SUM(細項!F4:F8)</f>
        <v>58840</v>
      </c>
      <c r="E3" s="148">
        <f>SUM(C3:D3)</f>
        <v>106754</v>
      </c>
      <c r="F3" s="146">
        <f>SUM(細項!D4:D8)</f>
        <v>2377</v>
      </c>
      <c r="G3" s="147">
        <f>SUM(細項!G4:G8)</f>
        <v>1424</v>
      </c>
      <c r="H3" s="149">
        <f t="shared" ref="H3:H26" si="0">SUM(F3:G3)</f>
        <v>3801</v>
      </c>
      <c r="I3" s="12"/>
    </row>
    <row r="4" spans="1:9">
      <c r="A4" s="162"/>
      <c r="B4" s="13" t="s">
        <v>47</v>
      </c>
      <c r="C4" s="146">
        <f>SUM(細項!C4:C8)</f>
        <v>47914</v>
      </c>
      <c r="D4" s="147">
        <f>SUM(細項!F5:F9)</f>
        <v>58840</v>
      </c>
      <c r="E4" s="148">
        <f t="shared" ref="E4:E26" si="1">SUM(C4:D4)</f>
        <v>106754</v>
      </c>
      <c r="F4" s="146">
        <f>SUM(細項!D4:D8)</f>
        <v>2377</v>
      </c>
      <c r="G4" s="147">
        <f>SUM(細項!G5:G9)</f>
        <v>1424</v>
      </c>
      <c r="H4" s="149">
        <f t="shared" si="0"/>
        <v>3801</v>
      </c>
      <c r="I4" s="12" t="s">
        <v>35</v>
      </c>
    </row>
    <row r="5" spans="1:9">
      <c r="A5" s="162"/>
      <c r="B5" s="13" t="s">
        <v>150</v>
      </c>
      <c r="C5" s="146">
        <f>細項!C9</f>
        <v>8529</v>
      </c>
      <c r="D5" s="147">
        <f>細項!F9</f>
        <v>43495</v>
      </c>
      <c r="E5" s="148">
        <f t="shared" si="1"/>
        <v>52024</v>
      </c>
      <c r="F5" s="146">
        <f>細項!D9</f>
        <v>230</v>
      </c>
      <c r="G5" s="147">
        <f>細項!G9</f>
        <v>1340</v>
      </c>
      <c r="H5" s="149">
        <f t="shared" si="0"/>
        <v>1570</v>
      </c>
      <c r="I5" s="12"/>
    </row>
    <row r="6" spans="1:9">
      <c r="A6" s="160"/>
      <c r="B6" s="12" t="s">
        <v>156</v>
      </c>
      <c r="C6" s="146">
        <f>SUM(細項!C10:C11)</f>
        <v>35260</v>
      </c>
      <c r="D6" s="147">
        <f>SUM(細項!F10:F11)</f>
        <v>48792</v>
      </c>
      <c r="E6" s="148">
        <f t="shared" si="1"/>
        <v>84052</v>
      </c>
      <c r="F6" s="146">
        <f>SUM(細項!D10:D11)</f>
        <v>2493</v>
      </c>
      <c r="G6" s="147">
        <f>SUM(細項!G10:G11)</f>
        <v>1491</v>
      </c>
      <c r="H6" s="149">
        <f t="shared" si="0"/>
        <v>3984</v>
      </c>
      <c r="I6" s="12"/>
    </row>
    <row r="7" spans="1:9">
      <c r="A7" s="160"/>
      <c r="B7" s="12" t="s">
        <v>157</v>
      </c>
      <c r="C7" s="146">
        <f>SUM(細項!C12:C14)</f>
        <v>732</v>
      </c>
      <c r="D7" s="147">
        <f>SUM(細項!F12:F14)</f>
        <v>2065</v>
      </c>
      <c r="E7" s="150">
        <f t="shared" si="1"/>
        <v>2797</v>
      </c>
      <c r="F7" s="146">
        <f>SUM(細項!D12:D14)</f>
        <v>21</v>
      </c>
      <c r="G7" s="147">
        <f>SUM(細項!G12)</f>
        <v>8</v>
      </c>
      <c r="H7" s="149">
        <f t="shared" si="0"/>
        <v>29</v>
      </c>
      <c r="I7" s="12"/>
    </row>
    <row r="8" spans="1:9">
      <c r="A8" s="160"/>
      <c r="B8" s="12" t="s">
        <v>49</v>
      </c>
      <c r="C8" s="146">
        <f>SUM(細項!C15:C18)</f>
        <v>32148</v>
      </c>
      <c r="D8" s="147">
        <f>(細項!F18)</f>
        <v>43495</v>
      </c>
      <c r="E8" s="148">
        <f t="shared" si="1"/>
        <v>75643</v>
      </c>
      <c r="F8" s="146">
        <f>SUM(細項!D15:D18)</f>
        <v>1736</v>
      </c>
      <c r="G8" s="147">
        <f>(細項!G18)</f>
        <v>1340</v>
      </c>
      <c r="H8" s="149">
        <f t="shared" si="0"/>
        <v>3076</v>
      </c>
      <c r="I8" s="12"/>
    </row>
    <row r="9" spans="1:9">
      <c r="A9" s="160"/>
      <c r="B9" s="12" t="s">
        <v>50</v>
      </c>
      <c r="C9" s="146">
        <f>(細項!C19)</f>
        <v>3442</v>
      </c>
      <c r="D9" s="147">
        <f>細項!F19</f>
        <v>2397</v>
      </c>
      <c r="E9" s="148">
        <f t="shared" si="1"/>
        <v>5839</v>
      </c>
      <c r="F9" s="146">
        <f>細項!D19</f>
        <v>237</v>
      </c>
      <c r="G9" s="147">
        <f>細項!G19</f>
        <v>117</v>
      </c>
      <c r="H9" s="149">
        <f t="shared" si="0"/>
        <v>354</v>
      </c>
      <c r="I9" s="12"/>
    </row>
    <row r="10" spans="1:9">
      <c r="A10" s="160"/>
      <c r="B10" s="12" t="s">
        <v>51</v>
      </c>
      <c r="C10" s="146">
        <f>SUM(細項!C20:C27)</f>
        <v>31814</v>
      </c>
      <c r="D10" s="147">
        <f>SUM(細項!F20:F27)</f>
        <v>25084</v>
      </c>
      <c r="E10" s="148">
        <f t="shared" si="1"/>
        <v>56898</v>
      </c>
      <c r="F10" s="146">
        <f>SUM(細項!D20:D27)</f>
        <v>2414</v>
      </c>
      <c r="G10" s="147">
        <f>SUM(細項!G20:G27)</f>
        <v>405</v>
      </c>
      <c r="H10" s="149">
        <f t="shared" si="0"/>
        <v>2819</v>
      </c>
      <c r="I10" s="12"/>
    </row>
    <row r="11" spans="1:9">
      <c r="A11" s="160"/>
      <c r="B11" s="12" t="s">
        <v>52</v>
      </c>
      <c r="C11" s="146">
        <f>SUM(細項!C28:C30)</f>
        <v>36045</v>
      </c>
      <c r="D11" s="147">
        <f>SUM(細項!F28:F30)</f>
        <v>51074</v>
      </c>
      <c r="E11" s="148">
        <f t="shared" si="1"/>
        <v>87119</v>
      </c>
      <c r="F11" s="146">
        <f>SUM(細項!D28:D30)</f>
        <v>2514</v>
      </c>
      <c r="G11" s="147">
        <f>SUM(細項!G28:G30)</f>
        <v>1546</v>
      </c>
      <c r="H11" s="149">
        <f t="shared" si="0"/>
        <v>4060</v>
      </c>
      <c r="I11" s="12"/>
    </row>
    <row r="12" spans="1:9">
      <c r="A12" s="160"/>
      <c r="B12" s="12" t="s">
        <v>53</v>
      </c>
      <c r="C12" s="146">
        <f>SUM(細項!C31:C35)</f>
        <v>16548</v>
      </c>
      <c r="D12" s="147">
        <f>SUM(細項!F31:F35)</f>
        <v>34267</v>
      </c>
      <c r="E12" s="148">
        <f t="shared" si="1"/>
        <v>50815</v>
      </c>
      <c r="F12" s="146">
        <f>SUM(細項!D31:D35)</f>
        <v>626</v>
      </c>
      <c r="G12" s="147">
        <f>SUM(細項!G31:G35)</f>
        <v>283</v>
      </c>
      <c r="H12" s="149">
        <f t="shared" si="0"/>
        <v>909</v>
      </c>
      <c r="I12" s="12"/>
    </row>
    <row r="13" spans="1:9">
      <c r="A13" s="160"/>
      <c r="B13" s="12" t="s">
        <v>54</v>
      </c>
      <c r="C13" s="146">
        <f>SUM(細項!C36:C37)</f>
        <v>2641</v>
      </c>
      <c r="D13" s="147">
        <f>SUM(細項!F36:F37)</f>
        <v>3588</v>
      </c>
      <c r="E13" s="148">
        <f t="shared" si="1"/>
        <v>6229</v>
      </c>
      <c r="F13" s="146">
        <f>SUM(細項!D36:D37)</f>
        <v>60</v>
      </c>
      <c r="G13" s="147">
        <f>SUM(細項!G36:G37)</f>
        <v>22</v>
      </c>
      <c r="H13" s="149">
        <f t="shared" si="0"/>
        <v>82</v>
      </c>
      <c r="I13" s="12"/>
    </row>
    <row r="14" spans="1:9">
      <c r="A14" s="161"/>
      <c r="B14" s="14" t="s">
        <v>55</v>
      </c>
      <c r="C14" s="146">
        <f>SUM(細項!C4:C8)</f>
        <v>47914</v>
      </c>
      <c r="D14" s="147">
        <f>SUM(細項!F4:F8)</f>
        <v>58840</v>
      </c>
      <c r="E14" s="148">
        <f t="shared" si="1"/>
        <v>106754</v>
      </c>
      <c r="F14" s="146">
        <f>SUM(細項!D4:D8)</f>
        <v>2377</v>
      </c>
      <c r="G14" s="147">
        <f>SUM(細項!G4:G8)</f>
        <v>1424</v>
      </c>
      <c r="H14" s="149">
        <f t="shared" si="0"/>
        <v>3801</v>
      </c>
      <c r="I14" s="12" t="s">
        <v>35</v>
      </c>
    </row>
    <row r="15" spans="1:9">
      <c r="A15" s="157" t="s">
        <v>57</v>
      </c>
      <c r="B15" s="12" t="s">
        <v>58</v>
      </c>
      <c r="C15" s="146">
        <f>SUM(細項!C38:C39)</f>
        <v>35260</v>
      </c>
      <c r="D15" s="147">
        <f>SUM(細項!F38:F39)</f>
        <v>48792</v>
      </c>
      <c r="E15" s="148">
        <f t="shared" si="1"/>
        <v>84052</v>
      </c>
      <c r="F15" s="146">
        <f>SUM(細項!D38:D39)</f>
        <v>2493</v>
      </c>
      <c r="G15" s="147">
        <f>SUM(細項!G38:G39)</f>
        <v>1491</v>
      </c>
      <c r="H15" s="149">
        <f t="shared" si="0"/>
        <v>3984</v>
      </c>
      <c r="I15" s="12"/>
    </row>
    <row r="16" spans="1:9">
      <c r="A16" s="158"/>
      <c r="B16" s="12" t="s">
        <v>59</v>
      </c>
      <c r="C16" s="146">
        <f>SUM(細項!C38:C39)</f>
        <v>35260</v>
      </c>
      <c r="D16" s="147">
        <f>SUM(細項!F38:F39)</f>
        <v>48792</v>
      </c>
      <c r="E16" s="148">
        <f t="shared" si="1"/>
        <v>84052</v>
      </c>
      <c r="F16" s="146">
        <f>SUM(細項!D38:D39)</f>
        <v>2493</v>
      </c>
      <c r="G16" s="147">
        <f>SUM(細項!G38:G39)</f>
        <v>1491</v>
      </c>
      <c r="H16" s="149">
        <f t="shared" si="0"/>
        <v>3984</v>
      </c>
      <c r="I16" s="12"/>
    </row>
    <row r="17" spans="1:9">
      <c r="A17" s="159" t="s">
        <v>60</v>
      </c>
      <c r="B17" s="12" t="s">
        <v>61</v>
      </c>
      <c r="C17" s="146">
        <f>SUM(細項!C40:C41)</f>
        <v>21885</v>
      </c>
      <c r="D17" s="147">
        <f>SUM(細項!F40:F41)</f>
        <v>13492</v>
      </c>
      <c r="E17" s="148">
        <f t="shared" si="1"/>
        <v>35377</v>
      </c>
      <c r="F17" s="146">
        <f>SUM(細項!D40:D41)</f>
        <v>1078</v>
      </c>
      <c r="G17" s="147">
        <f>SUM(細項!G40:G41)</f>
        <v>133</v>
      </c>
      <c r="H17" s="149">
        <f t="shared" si="0"/>
        <v>1211</v>
      </c>
      <c r="I17" s="12"/>
    </row>
    <row r="18" spans="1:9">
      <c r="A18" s="160"/>
      <c r="B18" s="12" t="s">
        <v>62</v>
      </c>
      <c r="C18" s="146">
        <f>SUM(細項!C42:C51)</f>
        <v>46487</v>
      </c>
      <c r="D18" s="147">
        <f>SUM(細項!F42:F51)</f>
        <v>23961</v>
      </c>
      <c r="E18" s="148">
        <f t="shared" si="1"/>
        <v>70448</v>
      </c>
      <c r="F18" s="146">
        <f>SUM(細項!D42:D50)</f>
        <v>1869</v>
      </c>
      <c r="G18" s="147">
        <f>SUM(細項!G42:G50)</f>
        <v>230</v>
      </c>
      <c r="H18" s="149">
        <f t="shared" si="0"/>
        <v>2099</v>
      </c>
      <c r="I18" s="12"/>
    </row>
    <row r="19" spans="1:9">
      <c r="A19" s="160"/>
      <c r="B19" s="12" t="s">
        <v>63</v>
      </c>
      <c r="C19" s="146">
        <f>SUM(細項!C52:C53)</f>
        <v>37940</v>
      </c>
      <c r="D19" s="147">
        <f>SUM(細項!F52:F53)</f>
        <v>10464</v>
      </c>
      <c r="E19" s="148">
        <f t="shared" si="1"/>
        <v>48404</v>
      </c>
      <c r="F19" s="146">
        <f>SUM(細項!D52:D53)</f>
        <v>1555</v>
      </c>
      <c r="G19" s="147">
        <f>SUM(細項!G52:G53)</f>
        <v>156</v>
      </c>
      <c r="H19" s="149">
        <f t="shared" si="0"/>
        <v>1711</v>
      </c>
      <c r="I19" s="12"/>
    </row>
    <row r="20" spans="1:9">
      <c r="A20" s="160"/>
      <c r="B20" s="12" t="s">
        <v>153</v>
      </c>
      <c r="C20" s="146">
        <f>SUM(細項!C54:C61)</f>
        <v>177004</v>
      </c>
      <c r="D20" s="147">
        <f>SUM(細項!F54:F61)</f>
        <v>59196</v>
      </c>
      <c r="E20" s="148">
        <f t="shared" si="1"/>
        <v>236200</v>
      </c>
      <c r="F20" s="146">
        <f>SUM(細項!D54:D61)</f>
        <v>13867</v>
      </c>
      <c r="G20" s="147">
        <f>SUM(細項!G54:G61)</f>
        <v>1161</v>
      </c>
      <c r="H20" s="149">
        <f t="shared" si="0"/>
        <v>15028</v>
      </c>
      <c r="I20" s="12"/>
    </row>
    <row r="21" spans="1:9">
      <c r="A21" s="161"/>
      <c r="B21" s="12" t="s">
        <v>64</v>
      </c>
      <c r="C21" s="146">
        <f>SUM(細項!C62:C63)</f>
        <v>10857</v>
      </c>
      <c r="D21" s="147">
        <f>SUM(細項!F62:F63)</f>
        <v>5893</v>
      </c>
      <c r="E21" s="148">
        <f t="shared" si="1"/>
        <v>16750</v>
      </c>
      <c r="F21" s="146">
        <f>SUM(細項!D62:D63)</f>
        <v>1532</v>
      </c>
      <c r="G21" s="147">
        <f>SUM(細項!G62:G63)</f>
        <v>187</v>
      </c>
      <c r="H21" s="149">
        <f t="shared" si="0"/>
        <v>1719</v>
      </c>
      <c r="I21" s="12"/>
    </row>
    <row r="22" spans="1:9">
      <c r="A22" s="157" t="s">
        <v>31</v>
      </c>
      <c r="B22" s="12" t="s">
        <v>36</v>
      </c>
      <c r="C22" s="146">
        <f>細項!C64</f>
        <v>15068</v>
      </c>
      <c r="D22" s="147">
        <f>細項!F64</f>
        <v>6753</v>
      </c>
      <c r="E22" s="148">
        <f t="shared" si="1"/>
        <v>21821</v>
      </c>
      <c r="F22" s="146">
        <f>細項!D64</f>
        <v>722</v>
      </c>
      <c r="G22" s="147">
        <f>細項!G64</f>
        <v>190</v>
      </c>
      <c r="H22" s="149">
        <f t="shared" si="0"/>
        <v>912</v>
      </c>
      <c r="I22" s="12"/>
    </row>
    <row r="23" spans="1:9">
      <c r="A23" s="158"/>
      <c r="B23" s="12" t="s">
        <v>37</v>
      </c>
      <c r="C23" s="146">
        <f>SUM(細項!C65:C70)</f>
        <v>29916</v>
      </c>
      <c r="D23" s="147">
        <f>SUM(細項!F65:F70)</f>
        <v>21764</v>
      </c>
      <c r="E23" s="148">
        <f t="shared" si="1"/>
        <v>51680</v>
      </c>
      <c r="F23" s="146">
        <f>SUM(細項!D65:D70)</f>
        <v>1487</v>
      </c>
      <c r="G23" s="147">
        <f>SUM(細項!G65:G70)</f>
        <v>310</v>
      </c>
      <c r="H23" s="149">
        <f t="shared" si="0"/>
        <v>1797</v>
      </c>
      <c r="I23" s="12"/>
    </row>
    <row r="24" spans="1:9">
      <c r="A24" s="158"/>
      <c r="B24" s="12" t="s">
        <v>38</v>
      </c>
      <c r="C24" s="146">
        <f>SUM(細項!C71:C75)</f>
        <v>20251</v>
      </c>
      <c r="D24" s="147">
        <f>SUM(細項!F71:F75)</f>
        <v>13783</v>
      </c>
      <c r="E24" s="148">
        <f t="shared" si="1"/>
        <v>34034</v>
      </c>
      <c r="F24" s="146">
        <f>SUM(細項!D71:D75)</f>
        <v>1148</v>
      </c>
      <c r="G24" s="147">
        <f>SUM(細項!G71:G75)</f>
        <v>404</v>
      </c>
      <c r="H24" s="149">
        <f t="shared" si="0"/>
        <v>1552</v>
      </c>
      <c r="I24" s="12"/>
    </row>
    <row r="25" spans="1:9">
      <c r="B25" s="12" t="s">
        <v>30</v>
      </c>
      <c r="C25" s="146">
        <f>SUM(細項!C76:C89)</f>
        <v>175846</v>
      </c>
      <c r="D25" s="147">
        <f>SUM(細項!F76:F89)</f>
        <v>69466</v>
      </c>
      <c r="E25" s="148">
        <f t="shared" si="1"/>
        <v>245312</v>
      </c>
      <c r="F25" s="146">
        <f>SUM(細項!D76:D89)</f>
        <v>13795</v>
      </c>
      <c r="G25" s="147">
        <f>SUM(細項!G76:G89)</f>
        <v>1004</v>
      </c>
      <c r="H25" s="149">
        <f t="shared" si="0"/>
        <v>14799</v>
      </c>
      <c r="I25" s="12"/>
    </row>
    <row r="26" spans="1:9">
      <c r="B26" s="16" t="s">
        <v>39</v>
      </c>
      <c r="C26" s="151">
        <v>275729</v>
      </c>
      <c r="D26" s="152">
        <v>154962</v>
      </c>
      <c r="E26" s="153">
        <f t="shared" si="1"/>
        <v>430691</v>
      </c>
      <c r="F26" s="151">
        <v>18430</v>
      </c>
      <c r="G26" s="152">
        <v>2868</v>
      </c>
      <c r="H26" s="153">
        <f t="shared" si="0"/>
        <v>21298</v>
      </c>
      <c r="I26" s="12" t="s">
        <v>174</v>
      </c>
    </row>
  </sheetData>
  <mergeCells count="4">
    <mergeCell ref="A15:A16"/>
    <mergeCell ref="A17:A21"/>
    <mergeCell ref="A22:A24"/>
    <mergeCell ref="A3:A1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9"/>
  <sheetViews>
    <sheetView tabSelected="1" zoomScaleNormal="100" workbookViewId="0">
      <pane xSplit="1" ySplit="3" topLeftCell="B4" activePane="bottomRight" state="frozen"/>
      <selection pane="topRight" activeCell="C1" sqref="C1"/>
      <selection pane="bottomLeft" activeCell="A2" sqref="A2"/>
      <selection pane="bottomRight" activeCell="H6" sqref="H6"/>
    </sheetView>
  </sheetViews>
  <sheetFormatPr defaultRowHeight="16.5"/>
  <cols>
    <col min="1" max="1" width="9" style="7"/>
    <col min="2" max="2" width="24.25" style="1" bestFit="1" customWidth="1"/>
    <col min="3" max="4" width="8.875" style="8" customWidth="1"/>
    <col min="5" max="5" width="19.125" style="1" customWidth="1"/>
    <col min="6" max="6" width="9" style="8"/>
    <col min="7" max="7" width="9.125" style="8" customWidth="1"/>
    <col min="8" max="8" width="27.875" style="1" customWidth="1"/>
    <col min="9" max="16384" width="9" style="1"/>
  </cols>
  <sheetData>
    <row r="1" spans="1:8" s="145" customFormat="1">
      <c r="A1" s="144" t="s">
        <v>176</v>
      </c>
      <c r="C1" s="142"/>
      <c r="D1" s="144"/>
      <c r="F1" s="142"/>
      <c r="G1" s="142"/>
      <c r="H1" s="142" t="s">
        <v>177</v>
      </c>
    </row>
    <row r="2" spans="1:8" s="145" customFormat="1">
      <c r="A2" s="144"/>
      <c r="C2" s="142"/>
      <c r="D2" s="144"/>
      <c r="F2" s="142"/>
      <c r="G2" s="142"/>
      <c r="H2" s="142"/>
    </row>
    <row r="3" spans="1:8" s="9" customFormat="1" ht="22.5" customHeight="1">
      <c r="A3" s="17" t="s">
        <v>19</v>
      </c>
      <c r="B3" s="17" t="s">
        <v>3</v>
      </c>
      <c r="C3" s="17" t="s">
        <v>20</v>
      </c>
      <c r="D3" s="17" t="s">
        <v>26</v>
      </c>
      <c r="E3" s="18" t="s">
        <v>4</v>
      </c>
      <c r="F3" s="17" t="s">
        <v>20</v>
      </c>
      <c r="G3" s="17" t="s">
        <v>26</v>
      </c>
      <c r="H3" s="17" t="s">
        <v>18</v>
      </c>
    </row>
    <row r="4" spans="1:8">
      <c r="A4" s="166" t="s">
        <v>167</v>
      </c>
      <c r="B4" s="53" t="s">
        <v>0</v>
      </c>
      <c r="C4" s="63">
        <v>30900</v>
      </c>
      <c r="D4" s="63">
        <v>1592</v>
      </c>
      <c r="E4" s="55" t="s">
        <v>172</v>
      </c>
      <c r="F4" s="63">
        <v>43495</v>
      </c>
      <c r="G4" s="63">
        <v>1340</v>
      </c>
      <c r="H4" s="19"/>
    </row>
    <row r="5" spans="1:8">
      <c r="A5" s="164"/>
      <c r="B5" s="58" t="s">
        <v>1</v>
      </c>
      <c r="C5" s="64">
        <v>9420</v>
      </c>
      <c r="D5" s="64">
        <v>395</v>
      </c>
      <c r="E5" s="60" t="s">
        <v>13</v>
      </c>
      <c r="F5" s="64">
        <v>4057</v>
      </c>
      <c r="G5" s="64">
        <v>64</v>
      </c>
      <c r="H5" s="19"/>
    </row>
    <row r="6" spans="1:8">
      <c r="A6" s="164"/>
      <c r="B6" s="19" t="s">
        <v>2</v>
      </c>
      <c r="C6" s="68">
        <v>5826</v>
      </c>
      <c r="D6" s="68">
        <v>36</v>
      </c>
      <c r="E6" s="3" t="s">
        <v>5</v>
      </c>
      <c r="F6" s="68">
        <v>10316</v>
      </c>
      <c r="G6" s="68">
        <v>17</v>
      </c>
      <c r="H6" s="19"/>
    </row>
    <row r="7" spans="1:8">
      <c r="A7" s="164"/>
      <c r="B7" s="69" t="s">
        <v>65</v>
      </c>
      <c r="C7" s="75">
        <v>606</v>
      </c>
      <c r="D7" s="75">
        <v>177</v>
      </c>
      <c r="E7" s="71" t="s">
        <v>6</v>
      </c>
      <c r="F7" s="75">
        <v>674</v>
      </c>
      <c r="G7" s="75">
        <v>3</v>
      </c>
      <c r="H7" s="19"/>
    </row>
    <row r="8" spans="1:8">
      <c r="A8" s="164"/>
      <c r="B8" s="69" t="s">
        <v>66</v>
      </c>
      <c r="C8" s="75">
        <v>1162</v>
      </c>
      <c r="D8" s="75">
        <v>177</v>
      </c>
      <c r="E8" s="71" t="s">
        <v>7</v>
      </c>
      <c r="F8" s="75">
        <v>298</v>
      </c>
      <c r="G8" s="75">
        <v>0</v>
      </c>
      <c r="H8" s="19"/>
    </row>
    <row r="9" spans="1:8" ht="18" customHeight="1">
      <c r="A9" s="47" t="s">
        <v>169</v>
      </c>
      <c r="B9" s="39" t="s">
        <v>165</v>
      </c>
      <c r="C9" s="68">
        <v>8529</v>
      </c>
      <c r="D9" s="68">
        <v>230</v>
      </c>
      <c r="E9" s="55" t="s">
        <v>152</v>
      </c>
      <c r="F9" s="56">
        <v>43495</v>
      </c>
      <c r="G9" s="56">
        <v>1340</v>
      </c>
      <c r="H9" s="19"/>
    </row>
    <row r="10" spans="1:8">
      <c r="A10" s="163" t="s">
        <v>40</v>
      </c>
      <c r="B10" s="65" t="s">
        <v>10</v>
      </c>
      <c r="C10" s="48">
        <v>4360</v>
      </c>
      <c r="D10" s="48">
        <v>901</v>
      </c>
      <c r="E10" s="66" t="s">
        <v>32</v>
      </c>
      <c r="F10" s="48">
        <v>5297</v>
      </c>
      <c r="G10" s="48">
        <v>151</v>
      </c>
      <c r="H10" s="19"/>
    </row>
    <row r="11" spans="1:8">
      <c r="A11" s="164"/>
      <c r="B11" s="57" t="s">
        <v>0</v>
      </c>
      <c r="C11" s="56">
        <v>30900</v>
      </c>
      <c r="D11" s="56">
        <v>1592</v>
      </c>
      <c r="E11" s="55" t="s">
        <v>22</v>
      </c>
      <c r="F11" s="56">
        <v>43495</v>
      </c>
      <c r="G11" s="56">
        <v>1340</v>
      </c>
      <c r="H11" s="19"/>
    </row>
    <row r="12" spans="1:8">
      <c r="A12" s="167" t="s">
        <v>163</v>
      </c>
      <c r="B12" s="50" t="s">
        <v>158</v>
      </c>
      <c r="C12" s="91">
        <v>440</v>
      </c>
      <c r="D12" s="91">
        <v>4</v>
      </c>
      <c r="E12" s="51" t="s">
        <v>14</v>
      </c>
      <c r="F12" s="91">
        <v>1920</v>
      </c>
      <c r="G12" s="91">
        <v>8</v>
      </c>
      <c r="H12" s="19"/>
    </row>
    <row r="13" spans="1:8">
      <c r="A13" s="168"/>
      <c r="B13" s="39" t="s">
        <v>162</v>
      </c>
      <c r="C13" s="68">
        <v>75</v>
      </c>
      <c r="D13" s="68">
        <v>0</v>
      </c>
      <c r="E13" s="2" t="s">
        <v>164</v>
      </c>
      <c r="F13" s="68">
        <v>145</v>
      </c>
      <c r="G13" s="68">
        <v>0</v>
      </c>
      <c r="H13" s="19"/>
    </row>
    <row r="14" spans="1:8">
      <c r="A14" s="169"/>
      <c r="B14" s="39" t="s">
        <v>161</v>
      </c>
      <c r="C14" s="68">
        <v>217</v>
      </c>
      <c r="D14" s="68">
        <v>17</v>
      </c>
      <c r="E14" s="2"/>
      <c r="F14" s="20"/>
      <c r="G14" s="20"/>
      <c r="H14" s="19"/>
    </row>
    <row r="15" spans="1:8" ht="15" customHeight="1">
      <c r="A15" s="163" t="s">
        <v>41</v>
      </c>
      <c r="B15" s="19" t="s">
        <v>16</v>
      </c>
      <c r="C15" s="76">
        <v>398</v>
      </c>
      <c r="D15" s="76">
        <v>31</v>
      </c>
      <c r="E15" s="26" t="s">
        <v>67</v>
      </c>
      <c r="F15" s="154" t="s">
        <v>178</v>
      </c>
      <c r="G15" s="22"/>
      <c r="H15" s="19"/>
    </row>
    <row r="16" spans="1:8" ht="15" customHeight="1">
      <c r="A16" s="164"/>
      <c r="B16" s="19" t="s">
        <v>68</v>
      </c>
      <c r="C16" s="76">
        <v>76</v>
      </c>
      <c r="D16" s="76">
        <v>0</v>
      </c>
      <c r="E16" s="26"/>
      <c r="F16" s="27"/>
      <c r="G16" s="28"/>
      <c r="H16" s="19"/>
    </row>
    <row r="17" spans="1:8" ht="15" customHeight="1">
      <c r="A17" s="164"/>
      <c r="B17" s="19" t="s">
        <v>69</v>
      </c>
      <c r="C17" s="76">
        <v>774</v>
      </c>
      <c r="D17" s="76">
        <v>113</v>
      </c>
      <c r="E17" s="26" t="s">
        <v>17</v>
      </c>
      <c r="F17" s="154" t="s">
        <v>178</v>
      </c>
      <c r="G17" s="22"/>
      <c r="H17" s="19"/>
    </row>
    <row r="18" spans="1:8" ht="15" customHeight="1">
      <c r="A18" s="165"/>
      <c r="B18" s="53" t="s">
        <v>0</v>
      </c>
      <c r="C18" s="54">
        <v>30900</v>
      </c>
      <c r="D18" s="54">
        <v>1592</v>
      </c>
      <c r="E18" s="55" t="s">
        <v>22</v>
      </c>
      <c r="F18" s="56">
        <v>43495</v>
      </c>
      <c r="G18" s="56">
        <v>1340</v>
      </c>
      <c r="H18" s="19"/>
    </row>
    <row r="19" spans="1:8">
      <c r="A19" s="21" t="s">
        <v>42</v>
      </c>
      <c r="B19" s="19" t="s">
        <v>70</v>
      </c>
      <c r="C19" s="76">
        <v>3442</v>
      </c>
      <c r="D19" s="76">
        <v>237</v>
      </c>
      <c r="E19" s="3" t="s">
        <v>71</v>
      </c>
      <c r="F19" s="76">
        <v>2397</v>
      </c>
      <c r="G19" s="76">
        <v>117</v>
      </c>
      <c r="H19" s="19"/>
    </row>
    <row r="20" spans="1:8">
      <c r="A20" s="173" t="s">
        <v>43</v>
      </c>
      <c r="B20" s="23" t="s">
        <v>9</v>
      </c>
      <c r="C20" s="132">
        <v>1792</v>
      </c>
      <c r="D20" s="68">
        <v>80</v>
      </c>
      <c r="E20" s="10" t="s">
        <v>12</v>
      </c>
      <c r="F20" s="133">
        <v>2078</v>
      </c>
      <c r="G20" s="76">
        <v>38</v>
      </c>
      <c r="H20" s="4"/>
    </row>
    <row r="21" spans="1:8">
      <c r="A21" s="171"/>
      <c r="B21" s="61" t="s">
        <v>1</v>
      </c>
      <c r="C21" s="59">
        <v>9420</v>
      </c>
      <c r="D21" s="59">
        <v>395</v>
      </c>
      <c r="E21" s="60" t="s">
        <v>13</v>
      </c>
      <c r="F21" s="62">
        <v>4057</v>
      </c>
      <c r="G21" s="62">
        <v>64</v>
      </c>
      <c r="H21" s="19"/>
    </row>
    <row r="22" spans="1:8">
      <c r="A22" s="171"/>
      <c r="B22" s="23" t="s">
        <v>10</v>
      </c>
      <c r="C22" s="132">
        <v>4347</v>
      </c>
      <c r="D22" s="45">
        <v>901</v>
      </c>
      <c r="E22" s="10" t="s">
        <v>72</v>
      </c>
      <c r="F22" s="133">
        <v>5292</v>
      </c>
      <c r="G22" s="174">
        <v>151</v>
      </c>
      <c r="H22" s="19"/>
    </row>
    <row r="23" spans="1:8">
      <c r="A23" s="171"/>
      <c r="B23" s="23" t="s">
        <v>11</v>
      </c>
      <c r="C23" s="132">
        <v>12366</v>
      </c>
      <c r="D23" s="155">
        <v>683</v>
      </c>
      <c r="E23" s="10" t="s">
        <v>173</v>
      </c>
      <c r="F23" s="133">
        <v>9429</v>
      </c>
      <c r="G23" s="155">
        <v>69</v>
      </c>
      <c r="H23" s="19"/>
    </row>
    <row r="24" spans="1:8">
      <c r="A24" s="171"/>
      <c r="B24" s="69" t="s">
        <v>65</v>
      </c>
      <c r="C24" s="70">
        <v>606</v>
      </c>
      <c r="D24" s="70">
        <v>177</v>
      </c>
      <c r="E24" s="71" t="s">
        <v>6</v>
      </c>
      <c r="F24" s="72">
        <v>674</v>
      </c>
      <c r="G24" s="72">
        <v>3</v>
      </c>
      <c r="H24" s="19"/>
    </row>
    <row r="25" spans="1:8" ht="17.25" customHeight="1">
      <c r="A25" s="171"/>
      <c r="B25" s="23" t="s">
        <v>66</v>
      </c>
      <c r="C25" s="132">
        <v>1161</v>
      </c>
      <c r="D25" s="20">
        <v>177</v>
      </c>
      <c r="E25" s="3" t="s">
        <v>7</v>
      </c>
      <c r="F25" s="76">
        <v>298</v>
      </c>
      <c r="G25" s="76">
        <v>0</v>
      </c>
      <c r="H25" s="19"/>
    </row>
    <row r="26" spans="1:8">
      <c r="A26" s="171"/>
      <c r="B26" s="39" t="s">
        <v>171</v>
      </c>
      <c r="C26" s="76">
        <v>353</v>
      </c>
      <c r="D26" s="76">
        <v>1</v>
      </c>
      <c r="E26" s="10" t="s">
        <v>15</v>
      </c>
      <c r="F26" s="133">
        <v>2888</v>
      </c>
      <c r="G26" s="76">
        <v>80</v>
      </c>
      <c r="H26" s="19"/>
    </row>
    <row r="27" spans="1:8">
      <c r="A27" s="172"/>
      <c r="B27" s="23" t="s">
        <v>28</v>
      </c>
      <c r="C27" s="133">
        <v>1769</v>
      </c>
      <c r="D27" s="33"/>
      <c r="E27" s="23" t="s">
        <v>28</v>
      </c>
      <c r="F27" s="133">
        <v>368</v>
      </c>
      <c r="G27" s="33"/>
      <c r="H27" s="19"/>
    </row>
    <row r="28" spans="1:8">
      <c r="A28" s="163" t="s">
        <v>44</v>
      </c>
      <c r="B28" s="67" t="s">
        <v>10</v>
      </c>
      <c r="C28" s="45">
        <v>4360</v>
      </c>
      <c r="D28" s="45">
        <v>901</v>
      </c>
      <c r="E28" s="66" t="s">
        <v>32</v>
      </c>
      <c r="F28" s="45">
        <v>5297</v>
      </c>
      <c r="G28" s="45">
        <v>151</v>
      </c>
      <c r="H28" s="19"/>
    </row>
    <row r="29" spans="1:8">
      <c r="A29" s="164"/>
      <c r="B29" s="57" t="s">
        <v>0</v>
      </c>
      <c r="C29" s="56">
        <v>30900</v>
      </c>
      <c r="D29" s="56">
        <v>1592</v>
      </c>
      <c r="E29" s="55" t="s">
        <v>22</v>
      </c>
      <c r="F29" s="56">
        <v>43495</v>
      </c>
      <c r="G29" s="56">
        <v>1340</v>
      </c>
      <c r="H29" s="19"/>
    </row>
    <row r="30" spans="1:8">
      <c r="A30" s="165"/>
      <c r="B30" s="39" t="s">
        <v>8</v>
      </c>
      <c r="C30" s="76">
        <v>785</v>
      </c>
      <c r="D30" s="76">
        <v>21</v>
      </c>
      <c r="E30" s="3" t="s">
        <v>170</v>
      </c>
      <c r="F30" s="76">
        <v>2282</v>
      </c>
      <c r="G30" s="76">
        <v>55</v>
      </c>
      <c r="H30" s="19"/>
    </row>
    <row r="31" spans="1:8">
      <c r="A31" s="163" t="s">
        <v>45</v>
      </c>
      <c r="B31" s="89" t="s">
        <v>24</v>
      </c>
      <c r="C31" s="90">
        <v>6907</v>
      </c>
      <c r="D31" s="90">
        <v>40</v>
      </c>
      <c r="E31" s="87" t="s">
        <v>5</v>
      </c>
      <c r="F31" s="88">
        <v>10316</v>
      </c>
      <c r="G31" s="88">
        <v>17</v>
      </c>
      <c r="H31" s="19"/>
    </row>
    <row r="32" spans="1:8">
      <c r="A32" s="164"/>
      <c r="B32" s="19" t="s">
        <v>25</v>
      </c>
      <c r="C32" s="95">
        <v>288</v>
      </c>
      <c r="D32" s="95">
        <v>24</v>
      </c>
      <c r="E32" s="3" t="s">
        <v>34</v>
      </c>
      <c r="F32" s="76">
        <v>3392</v>
      </c>
      <c r="G32" s="76">
        <v>104</v>
      </c>
      <c r="H32" s="5"/>
    </row>
    <row r="33" spans="1:8">
      <c r="A33" s="164"/>
      <c r="B33" s="92" t="s">
        <v>33</v>
      </c>
      <c r="C33" s="52">
        <v>440</v>
      </c>
      <c r="D33" s="52">
        <v>4</v>
      </c>
      <c r="E33" s="93" t="s">
        <v>14</v>
      </c>
      <c r="F33" s="94">
        <v>1920</v>
      </c>
      <c r="G33" s="94">
        <v>8</v>
      </c>
      <c r="H33" s="19"/>
    </row>
    <row r="34" spans="1:8">
      <c r="A34" s="164"/>
      <c r="B34" s="19" t="s">
        <v>27</v>
      </c>
      <c r="C34" s="68">
        <v>2466</v>
      </c>
      <c r="D34" s="68">
        <v>273</v>
      </c>
      <c r="E34" s="4" t="s">
        <v>73</v>
      </c>
      <c r="F34" s="134">
        <v>5653</v>
      </c>
      <c r="G34" s="134">
        <v>124</v>
      </c>
      <c r="H34" s="19"/>
    </row>
    <row r="35" spans="1:8">
      <c r="A35" s="164"/>
      <c r="B35" s="19" t="s">
        <v>74</v>
      </c>
      <c r="C35" s="76">
        <v>6447</v>
      </c>
      <c r="D35" s="76">
        <v>285</v>
      </c>
      <c r="E35" s="4" t="s">
        <v>23</v>
      </c>
      <c r="F35" s="76">
        <v>12986</v>
      </c>
      <c r="G35" s="76">
        <v>30</v>
      </c>
      <c r="H35" s="19"/>
    </row>
    <row r="36" spans="1:8">
      <c r="A36" s="163" t="s">
        <v>46</v>
      </c>
      <c r="B36" s="92" t="s">
        <v>33</v>
      </c>
      <c r="C36" s="52">
        <v>440</v>
      </c>
      <c r="D36" s="52">
        <v>4</v>
      </c>
      <c r="E36" s="51" t="s">
        <v>14</v>
      </c>
      <c r="F36" s="52">
        <v>1920</v>
      </c>
      <c r="G36" s="52">
        <v>8</v>
      </c>
      <c r="H36" s="19"/>
    </row>
    <row r="37" spans="1:8" s="11" customFormat="1">
      <c r="A37" s="164"/>
      <c r="B37" s="40" t="s">
        <v>159</v>
      </c>
      <c r="C37" s="96">
        <v>2201</v>
      </c>
      <c r="D37" s="96">
        <v>56</v>
      </c>
      <c r="E37" s="2" t="s">
        <v>160</v>
      </c>
      <c r="F37" s="96">
        <v>1668</v>
      </c>
      <c r="G37" s="96">
        <v>14</v>
      </c>
      <c r="H37" s="4"/>
    </row>
    <row r="38" spans="1:8" ht="15" customHeight="1">
      <c r="A38" s="166" t="s">
        <v>168</v>
      </c>
      <c r="B38" s="67" t="s">
        <v>75</v>
      </c>
      <c r="C38" s="45">
        <v>4360</v>
      </c>
      <c r="D38" s="45">
        <v>901</v>
      </c>
      <c r="E38" s="66" t="s">
        <v>76</v>
      </c>
      <c r="F38" s="45">
        <v>5297</v>
      </c>
      <c r="G38" s="45">
        <v>151</v>
      </c>
      <c r="H38" s="42"/>
    </row>
    <row r="39" spans="1:8" ht="17.25" customHeight="1">
      <c r="A39" s="164"/>
      <c r="B39" s="57" t="s">
        <v>77</v>
      </c>
      <c r="C39" s="56">
        <v>30900</v>
      </c>
      <c r="D39" s="56">
        <v>1592</v>
      </c>
      <c r="E39" s="55" t="s">
        <v>22</v>
      </c>
      <c r="F39" s="56">
        <v>43495</v>
      </c>
      <c r="G39" s="56">
        <v>1340</v>
      </c>
      <c r="H39" s="19"/>
    </row>
    <row r="40" spans="1:8">
      <c r="A40" s="163" t="s">
        <v>80</v>
      </c>
      <c r="B40" s="61" t="s">
        <v>78</v>
      </c>
      <c r="C40" s="59">
        <v>9420</v>
      </c>
      <c r="D40" s="59">
        <v>395</v>
      </c>
      <c r="E40" s="60" t="s">
        <v>79</v>
      </c>
      <c r="F40" s="62">
        <v>4057</v>
      </c>
      <c r="G40" s="62">
        <v>64</v>
      </c>
      <c r="H40" s="19"/>
    </row>
    <row r="41" spans="1:8">
      <c r="A41" s="165"/>
      <c r="B41" s="97" t="s">
        <v>81</v>
      </c>
      <c r="C41" s="100">
        <v>12465</v>
      </c>
      <c r="D41" s="100">
        <v>683</v>
      </c>
      <c r="E41" s="99" t="s">
        <v>82</v>
      </c>
      <c r="F41" s="100">
        <v>9435</v>
      </c>
      <c r="G41" s="100">
        <v>69</v>
      </c>
      <c r="H41" s="19"/>
    </row>
    <row r="42" spans="1:8">
      <c r="A42" s="170" t="s">
        <v>83</v>
      </c>
      <c r="B42" s="61" t="s">
        <v>78</v>
      </c>
      <c r="C42" s="59">
        <v>9420</v>
      </c>
      <c r="D42" s="59">
        <v>395</v>
      </c>
      <c r="E42" s="60" t="s">
        <v>79</v>
      </c>
      <c r="F42" s="62">
        <v>4057</v>
      </c>
      <c r="G42" s="62">
        <v>64</v>
      </c>
      <c r="H42" s="19"/>
    </row>
    <row r="43" spans="1:8">
      <c r="A43" s="171"/>
      <c r="B43" s="23" t="s">
        <v>81</v>
      </c>
      <c r="C43" s="25">
        <v>12366</v>
      </c>
      <c r="D43" s="98">
        <v>683</v>
      </c>
      <c r="E43" s="10" t="s">
        <v>82</v>
      </c>
      <c r="F43" s="25">
        <v>9429</v>
      </c>
      <c r="G43" s="98">
        <v>69</v>
      </c>
      <c r="H43" s="19"/>
    </row>
    <row r="44" spans="1:8">
      <c r="A44" s="171"/>
      <c r="B44" s="73" t="s">
        <v>84</v>
      </c>
      <c r="C44" s="70">
        <v>606</v>
      </c>
      <c r="D44" s="70">
        <v>177</v>
      </c>
      <c r="E44" s="71" t="s">
        <v>85</v>
      </c>
      <c r="F44" s="72">
        <v>674</v>
      </c>
      <c r="G44" s="72">
        <v>3</v>
      </c>
      <c r="H44" s="19"/>
    </row>
    <row r="45" spans="1:8">
      <c r="A45" s="171"/>
      <c r="B45" s="23" t="s">
        <v>86</v>
      </c>
      <c r="C45" s="24">
        <v>1161</v>
      </c>
      <c r="D45" s="32">
        <v>177</v>
      </c>
      <c r="E45" s="4" t="s">
        <v>87</v>
      </c>
      <c r="F45" s="175">
        <v>298</v>
      </c>
      <c r="G45" s="22">
        <v>0</v>
      </c>
      <c r="H45" s="19"/>
    </row>
    <row r="46" spans="1:8">
      <c r="A46" s="171"/>
      <c r="B46" s="23" t="s">
        <v>88</v>
      </c>
      <c r="C46" s="133">
        <v>191</v>
      </c>
      <c r="D46" s="76">
        <v>30</v>
      </c>
      <c r="E46" s="10" t="s">
        <v>89</v>
      </c>
      <c r="F46" s="133">
        <v>2093</v>
      </c>
      <c r="G46" s="76">
        <v>14</v>
      </c>
      <c r="H46" s="19"/>
    </row>
    <row r="47" spans="1:8">
      <c r="A47" s="171"/>
      <c r="B47" s="23" t="s">
        <v>90</v>
      </c>
      <c r="C47" s="133">
        <v>1088</v>
      </c>
      <c r="D47" s="76">
        <v>22</v>
      </c>
      <c r="E47" s="10" t="s">
        <v>91</v>
      </c>
      <c r="F47" s="133">
        <v>190</v>
      </c>
      <c r="G47" s="142">
        <v>0</v>
      </c>
      <c r="H47" s="19"/>
    </row>
    <row r="48" spans="1:8">
      <c r="A48" s="171"/>
      <c r="B48" s="23" t="s">
        <v>92</v>
      </c>
      <c r="C48" s="141">
        <v>1769</v>
      </c>
      <c r="D48" s="33"/>
      <c r="E48" s="23" t="s">
        <v>92</v>
      </c>
      <c r="F48" s="25">
        <v>368</v>
      </c>
      <c r="G48" s="33"/>
      <c r="H48" s="19"/>
    </row>
    <row r="49" spans="1:8">
      <c r="A49" s="171"/>
      <c r="B49" s="23" t="s">
        <v>93</v>
      </c>
      <c r="C49" s="133">
        <v>2169</v>
      </c>
      <c r="D49" s="76">
        <v>384</v>
      </c>
      <c r="E49" s="10" t="s">
        <v>94</v>
      </c>
      <c r="F49" s="133">
        <v>83</v>
      </c>
      <c r="G49" s="76">
        <v>0</v>
      </c>
      <c r="H49" s="19"/>
    </row>
    <row r="50" spans="1:8">
      <c r="A50" s="171"/>
      <c r="B50" s="39" t="s">
        <v>171</v>
      </c>
      <c r="C50" s="76">
        <v>353</v>
      </c>
      <c r="D50" s="76">
        <v>1</v>
      </c>
      <c r="E50" s="10" t="s">
        <v>95</v>
      </c>
      <c r="F50" s="25">
        <v>2888</v>
      </c>
      <c r="G50" s="25">
        <v>80</v>
      </c>
      <c r="H50" s="19"/>
    </row>
    <row r="51" spans="1:8">
      <c r="A51" s="172"/>
      <c r="B51" s="23" t="s">
        <v>96</v>
      </c>
      <c r="C51" s="133">
        <v>17364</v>
      </c>
      <c r="D51" s="156">
        <v>816</v>
      </c>
      <c r="E51" s="34" t="s">
        <v>151</v>
      </c>
      <c r="F51" s="133">
        <v>3881</v>
      </c>
      <c r="G51" s="143">
        <v>77</v>
      </c>
      <c r="H51" s="19"/>
    </row>
    <row r="52" spans="1:8">
      <c r="A52" s="163" t="s">
        <v>98</v>
      </c>
      <c r="B52" s="81" t="s">
        <v>99</v>
      </c>
      <c r="C52" s="105">
        <v>20552</v>
      </c>
      <c r="D52" s="105">
        <v>739</v>
      </c>
      <c r="E52" s="83" t="s">
        <v>100</v>
      </c>
      <c r="F52" s="105">
        <v>6574</v>
      </c>
      <c r="G52" s="105">
        <v>79</v>
      </c>
      <c r="H52" s="19"/>
    </row>
    <row r="53" spans="1:8">
      <c r="A53" s="165"/>
      <c r="B53" s="77" t="s">
        <v>96</v>
      </c>
      <c r="C53" s="107">
        <v>17388</v>
      </c>
      <c r="D53" s="107">
        <v>816</v>
      </c>
      <c r="E53" s="79" t="s">
        <v>97</v>
      </c>
      <c r="F53" s="107">
        <v>3890</v>
      </c>
      <c r="G53" s="107">
        <v>77</v>
      </c>
      <c r="H53" s="19"/>
    </row>
    <row r="54" spans="1:8">
      <c r="A54" s="163" t="s">
        <v>101</v>
      </c>
      <c r="B54" s="77" t="s">
        <v>96</v>
      </c>
      <c r="C54" s="80">
        <v>17388</v>
      </c>
      <c r="D54" s="80">
        <v>816</v>
      </c>
      <c r="E54" s="108" t="s">
        <v>151</v>
      </c>
      <c r="F54" s="78">
        <v>3890</v>
      </c>
      <c r="G54" s="78">
        <v>77</v>
      </c>
      <c r="H54" s="19"/>
    </row>
    <row r="55" spans="1:8">
      <c r="A55" s="164"/>
      <c r="B55" s="114" t="s">
        <v>102</v>
      </c>
      <c r="C55" s="117">
        <v>60883</v>
      </c>
      <c r="D55" s="117">
        <v>2284</v>
      </c>
      <c r="E55" s="116" t="s">
        <v>103</v>
      </c>
      <c r="F55" s="117">
        <v>13171</v>
      </c>
      <c r="G55" s="117">
        <v>516</v>
      </c>
      <c r="H55" s="19"/>
    </row>
    <row r="56" spans="1:8">
      <c r="A56" s="164"/>
      <c r="B56" s="81" t="s">
        <v>104</v>
      </c>
      <c r="C56" s="84">
        <v>20552</v>
      </c>
      <c r="D56" s="84">
        <v>739</v>
      </c>
      <c r="E56" s="104" t="s">
        <v>100</v>
      </c>
      <c r="F56" s="82">
        <v>6574</v>
      </c>
      <c r="G56" s="82">
        <v>79</v>
      </c>
      <c r="H56" s="19"/>
    </row>
    <row r="57" spans="1:8">
      <c r="A57" s="164"/>
      <c r="B57" s="97" t="s">
        <v>105</v>
      </c>
      <c r="C57" s="98">
        <v>12465</v>
      </c>
      <c r="D57" s="98">
        <v>683</v>
      </c>
      <c r="E57" s="101" t="s">
        <v>21</v>
      </c>
      <c r="F57" s="49">
        <v>9435</v>
      </c>
      <c r="G57" s="49">
        <v>69</v>
      </c>
      <c r="H57" s="19"/>
    </row>
    <row r="58" spans="1:8">
      <c r="A58" s="164"/>
      <c r="B58" s="118" t="s">
        <v>106</v>
      </c>
      <c r="C58" s="123">
        <v>15068</v>
      </c>
      <c r="D58" s="123">
        <v>722</v>
      </c>
      <c r="E58" s="120" t="s">
        <v>107</v>
      </c>
      <c r="F58" s="135">
        <v>6753</v>
      </c>
      <c r="G58" s="135">
        <v>190</v>
      </c>
      <c r="H58" s="19"/>
    </row>
    <row r="59" spans="1:8">
      <c r="A59" s="164"/>
      <c r="B59" s="67" t="s">
        <v>108</v>
      </c>
      <c r="C59" s="126">
        <v>8119</v>
      </c>
      <c r="D59" s="46">
        <v>298</v>
      </c>
      <c r="E59" s="125" t="s">
        <v>109</v>
      </c>
      <c r="F59" s="48">
        <v>11727</v>
      </c>
      <c r="G59" s="48">
        <v>58</v>
      </c>
      <c r="H59" s="19"/>
    </row>
    <row r="60" spans="1:8">
      <c r="A60" s="164"/>
      <c r="B60" s="111" t="s">
        <v>110</v>
      </c>
      <c r="C60" s="128">
        <v>18506</v>
      </c>
      <c r="D60" s="129">
        <v>7057</v>
      </c>
      <c r="E60" s="130" t="s">
        <v>111</v>
      </c>
      <c r="F60" s="136">
        <v>2659</v>
      </c>
      <c r="G60" s="136">
        <v>143</v>
      </c>
      <c r="H60" s="19"/>
    </row>
    <row r="61" spans="1:8">
      <c r="A61" s="164"/>
      <c r="B61" s="111" t="s">
        <v>112</v>
      </c>
      <c r="C61" s="128">
        <v>24023</v>
      </c>
      <c r="D61" s="129">
        <v>1268</v>
      </c>
      <c r="E61" s="131" t="s">
        <v>113</v>
      </c>
      <c r="F61" s="136">
        <v>4987</v>
      </c>
      <c r="G61" s="136">
        <v>29</v>
      </c>
      <c r="H61" s="19"/>
    </row>
    <row r="62" spans="1:8">
      <c r="A62" s="163" t="s">
        <v>114</v>
      </c>
      <c r="B62" s="19" t="s">
        <v>115</v>
      </c>
      <c r="C62" s="76">
        <v>5889</v>
      </c>
      <c r="D62" s="22">
        <v>1500</v>
      </c>
      <c r="E62" s="3" t="s">
        <v>116</v>
      </c>
      <c r="F62" s="76">
        <v>1563</v>
      </c>
      <c r="G62" s="76">
        <v>106</v>
      </c>
      <c r="H62" s="19"/>
    </row>
    <row r="63" spans="1:8">
      <c r="A63" s="164"/>
      <c r="B63" s="19" t="s">
        <v>117</v>
      </c>
      <c r="C63" s="76">
        <v>4968</v>
      </c>
      <c r="D63" s="22">
        <v>32</v>
      </c>
      <c r="E63" s="3" t="s">
        <v>118</v>
      </c>
      <c r="F63" s="76">
        <v>4330</v>
      </c>
      <c r="G63" s="76">
        <v>81</v>
      </c>
      <c r="H63" s="19"/>
    </row>
    <row r="64" spans="1:8" s="5" customFormat="1">
      <c r="A64" s="41" t="s">
        <v>119</v>
      </c>
      <c r="B64" s="118" t="s">
        <v>106</v>
      </c>
      <c r="C64" s="119">
        <v>15068</v>
      </c>
      <c r="D64" s="119">
        <v>722</v>
      </c>
      <c r="E64" s="122" t="s">
        <v>107</v>
      </c>
      <c r="F64" s="119">
        <v>6753</v>
      </c>
      <c r="G64" s="119">
        <v>190</v>
      </c>
      <c r="H64" s="19"/>
    </row>
    <row r="65" spans="1:8">
      <c r="A65" s="163" t="s">
        <v>120</v>
      </c>
      <c r="B65" s="97" t="s">
        <v>105</v>
      </c>
      <c r="C65" s="98">
        <v>12465</v>
      </c>
      <c r="D65" s="98">
        <v>683</v>
      </c>
      <c r="E65" s="102" t="s">
        <v>82</v>
      </c>
      <c r="F65" s="98">
        <v>9435</v>
      </c>
      <c r="G65" s="98">
        <v>69</v>
      </c>
      <c r="H65" s="19"/>
    </row>
    <row r="66" spans="1:8">
      <c r="A66" s="164"/>
      <c r="B66" s="26"/>
      <c r="C66" s="27"/>
      <c r="D66" s="28"/>
      <c r="E66" s="4" t="s">
        <v>121</v>
      </c>
      <c r="F66" s="76">
        <v>706</v>
      </c>
      <c r="G66" s="76">
        <v>0</v>
      </c>
      <c r="H66" s="19"/>
    </row>
    <row r="67" spans="1:8">
      <c r="A67" s="164"/>
      <c r="B67" s="118" t="s">
        <v>106</v>
      </c>
      <c r="C67" s="119">
        <v>15068</v>
      </c>
      <c r="D67" s="119">
        <v>722</v>
      </c>
      <c r="E67" s="124" t="s">
        <v>107</v>
      </c>
      <c r="F67" s="119">
        <v>6753</v>
      </c>
      <c r="G67" s="119">
        <v>190</v>
      </c>
      <c r="H67" s="19"/>
    </row>
    <row r="68" spans="1:8">
      <c r="A68" s="164"/>
      <c r="B68" s="19" t="s">
        <v>122</v>
      </c>
      <c r="C68" s="76">
        <v>579</v>
      </c>
      <c r="D68" s="76">
        <v>2</v>
      </c>
      <c r="E68" s="4" t="s">
        <v>123</v>
      </c>
      <c r="F68" s="76">
        <v>2331</v>
      </c>
      <c r="G68" s="76">
        <v>12</v>
      </c>
      <c r="H68" s="19"/>
    </row>
    <row r="69" spans="1:8">
      <c r="A69" s="164"/>
      <c r="B69" s="19" t="s">
        <v>124</v>
      </c>
      <c r="C69" s="68">
        <v>1804</v>
      </c>
      <c r="D69" s="20">
        <v>80</v>
      </c>
      <c r="E69" s="4" t="s">
        <v>125</v>
      </c>
      <c r="F69" s="76">
        <v>2090</v>
      </c>
      <c r="G69" s="76">
        <v>38</v>
      </c>
      <c r="H69" s="19"/>
    </row>
    <row r="70" spans="1:8">
      <c r="A70" s="164"/>
      <c r="B70" s="29"/>
      <c r="C70" s="30"/>
      <c r="D70" s="31"/>
      <c r="E70" s="4" t="s">
        <v>126</v>
      </c>
      <c r="F70" s="76">
        <v>449</v>
      </c>
      <c r="G70" s="76">
        <v>1</v>
      </c>
      <c r="H70" s="19"/>
    </row>
    <row r="71" spans="1:8">
      <c r="A71" s="163" t="s">
        <v>127</v>
      </c>
      <c r="B71" s="19" t="s">
        <v>128</v>
      </c>
      <c r="C71" s="76">
        <v>1238</v>
      </c>
      <c r="D71" s="76">
        <v>1</v>
      </c>
      <c r="E71" s="3" t="s">
        <v>129</v>
      </c>
      <c r="F71" s="68">
        <v>595</v>
      </c>
      <c r="G71" s="68">
        <v>105</v>
      </c>
      <c r="H71" s="19"/>
    </row>
    <row r="72" spans="1:8">
      <c r="A72" s="164"/>
      <c r="B72" s="137" t="s">
        <v>78</v>
      </c>
      <c r="C72" s="138">
        <v>9420</v>
      </c>
      <c r="D72" s="138">
        <v>395</v>
      </c>
      <c r="E72" s="139" t="s">
        <v>79</v>
      </c>
      <c r="F72" s="140">
        <v>4057</v>
      </c>
      <c r="G72" s="140">
        <v>64</v>
      </c>
      <c r="H72" s="19"/>
    </row>
    <row r="73" spans="1:8">
      <c r="A73" s="164"/>
      <c r="B73" s="19" t="s">
        <v>130</v>
      </c>
      <c r="C73" s="76">
        <v>3531</v>
      </c>
      <c r="D73" s="76">
        <v>406</v>
      </c>
      <c r="E73" s="3" t="s">
        <v>131</v>
      </c>
      <c r="F73" s="68">
        <v>2378</v>
      </c>
      <c r="G73" s="68">
        <v>45</v>
      </c>
      <c r="H73" s="19"/>
    </row>
    <row r="74" spans="1:8">
      <c r="A74" s="164"/>
      <c r="B74" s="19" t="s">
        <v>132</v>
      </c>
      <c r="C74" s="76">
        <v>2324</v>
      </c>
      <c r="D74" s="76">
        <v>60</v>
      </c>
      <c r="E74" s="3"/>
      <c r="F74" s="43"/>
      <c r="G74" s="44"/>
      <c r="H74" s="19"/>
    </row>
    <row r="75" spans="1:8">
      <c r="A75" s="165"/>
      <c r="B75" s="19" t="s">
        <v>133</v>
      </c>
      <c r="C75" s="76">
        <v>3738</v>
      </c>
      <c r="D75" s="76">
        <v>286</v>
      </c>
      <c r="E75" s="122" t="s">
        <v>107</v>
      </c>
      <c r="F75" s="121">
        <v>6753</v>
      </c>
      <c r="G75" s="121">
        <v>190</v>
      </c>
      <c r="H75" s="19"/>
    </row>
    <row r="76" spans="1:8">
      <c r="A76" s="163" t="s">
        <v>134</v>
      </c>
      <c r="B76" s="109" t="s">
        <v>166</v>
      </c>
      <c r="C76" s="78">
        <v>17388</v>
      </c>
      <c r="D76" s="78">
        <v>816</v>
      </c>
      <c r="E76" s="110" t="s">
        <v>97</v>
      </c>
      <c r="F76" s="78">
        <v>3890</v>
      </c>
      <c r="G76" s="78">
        <v>77</v>
      </c>
      <c r="H76" s="19"/>
    </row>
    <row r="77" spans="1:8">
      <c r="A77" s="164"/>
      <c r="B77" s="114" t="s">
        <v>102</v>
      </c>
      <c r="C77" s="115">
        <v>60883</v>
      </c>
      <c r="D77" s="115">
        <v>2284</v>
      </c>
      <c r="E77" s="116" t="s">
        <v>103</v>
      </c>
      <c r="F77" s="115">
        <v>13171</v>
      </c>
      <c r="G77" s="115">
        <v>516</v>
      </c>
      <c r="H77" s="19"/>
    </row>
    <row r="78" spans="1:8">
      <c r="A78" s="164"/>
      <c r="B78" s="81" t="s">
        <v>104</v>
      </c>
      <c r="C78" s="82">
        <v>20552</v>
      </c>
      <c r="D78" s="82">
        <v>739</v>
      </c>
      <c r="E78" s="106" t="s">
        <v>100</v>
      </c>
      <c r="F78" s="82">
        <v>6574</v>
      </c>
      <c r="G78" s="82">
        <v>79</v>
      </c>
      <c r="H78" s="19"/>
    </row>
    <row r="79" spans="1:8">
      <c r="A79" s="164"/>
      <c r="B79" s="111" t="s">
        <v>112</v>
      </c>
      <c r="C79" s="112">
        <v>24023</v>
      </c>
      <c r="D79" s="112">
        <v>1268</v>
      </c>
      <c r="E79" s="113" t="s">
        <v>135</v>
      </c>
      <c r="F79" s="112">
        <v>4987</v>
      </c>
      <c r="G79" s="112">
        <v>29</v>
      </c>
      <c r="H79" s="19"/>
    </row>
    <row r="80" spans="1:8">
      <c r="A80" s="164"/>
      <c r="B80" s="111" t="s">
        <v>110</v>
      </c>
      <c r="C80" s="112">
        <v>18506</v>
      </c>
      <c r="D80" s="112">
        <v>7057</v>
      </c>
      <c r="E80" s="130" t="s">
        <v>111</v>
      </c>
      <c r="F80" s="112">
        <v>2659</v>
      </c>
      <c r="G80" s="112">
        <v>143</v>
      </c>
      <c r="H80" s="19"/>
    </row>
    <row r="81" spans="1:8">
      <c r="A81" s="164"/>
      <c r="B81" s="19" t="s">
        <v>136</v>
      </c>
      <c r="C81" s="68">
        <v>604</v>
      </c>
      <c r="D81" s="68">
        <v>124</v>
      </c>
      <c r="E81" s="6" t="s">
        <v>137</v>
      </c>
      <c r="F81" s="68">
        <v>428</v>
      </c>
      <c r="G81" s="68">
        <v>1</v>
      </c>
      <c r="H81" s="19"/>
    </row>
    <row r="82" spans="1:8">
      <c r="A82" s="164"/>
      <c r="B82" s="19" t="s">
        <v>138</v>
      </c>
      <c r="C82" s="68">
        <v>790</v>
      </c>
      <c r="D82" s="68">
        <v>31</v>
      </c>
      <c r="E82" s="6" t="s">
        <v>139</v>
      </c>
      <c r="F82" s="68">
        <v>2444</v>
      </c>
      <c r="G82" s="68">
        <v>10</v>
      </c>
      <c r="H82" s="19"/>
    </row>
    <row r="83" spans="1:8">
      <c r="A83" s="164"/>
      <c r="B83" s="19" t="s">
        <v>140</v>
      </c>
      <c r="C83" s="68">
        <v>718</v>
      </c>
      <c r="D83" s="68">
        <v>53</v>
      </c>
      <c r="E83" s="6" t="s">
        <v>141</v>
      </c>
      <c r="F83" s="68">
        <v>535</v>
      </c>
      <c r="G83" s="68">
        <v>1</v>
      </c>
      <c r="H83" s="19"/>
    </row>
    <row r="84" spans="1:8">
      <c r="A84" s="164"/>
      <c r="B84" s="85" t="s">
        <v>142</v>
      </c>
      <c r="C84" s="86">
        <f>C31</f>
        <v>6907</v>
      </c>
      <c r="D84" s="86">
        <v>40</v>
      </c>
      <c r="E84" s="87" t="s">
        <v>143</v>
      </c>
      <c r="F84" s="88">
        <v>10316</v>
      </c>
      <c r="G84" s="88">
        <v>17</v>
      </c>
      <c r="H84" s="19"/>
    </row>
    <row r="85" spans="1:8">
      <c r="A85" s="164"/>
      <c r="B85" s="97" t="s">
        <v>105</v>
      </c>
      <c r="C85" s="49">
        <v>12465</v>
      </c>
      <c r="D85" s="49">
        <v>683</v>
      </c>
      <c r="E85" s="103" t="s">
        <v>82</v>
      </c>
      <c r="F85" s="49">
        <v>9435</v>
      </c>
      <c r="G85" s="49">
        <v>69</v>
      </c>
      <c r="H85" s="19"/>
    </row>
    <row r="86" spans="1:8">
      <c r="A86" s="164"/>
      <c r="B86" s="67" t="s">
        <v>108</v>
      </c>
      <c r="C86" s="46">
        <v>8119</v>
      </c>
      <c r="D86" s="46">
        <v>298</v>
      </c>
      <c r="E86" s="127" t="s">
        <v>109</v>
      </c>
      <c r="F86" s="45">
        <v>11727</v>
      </c>
      <c r="G86" s="45">
        <v>58</v>
      </c>
      <c r="H86" s="19"/>
    </row>
    <row r="87" spans="1:8">
      <c r="A87" s="164"/>
      <c r="B87" s="19" t="s">
        <v>144</v>
      </c>
      <c r="C87" s="68">
        <v>3123</v>
      </c>
      <c r="D87" s="68">
        <v>48</v>
      </c>
      <c r="E87" s="6" t="s">
        <v>145</v>
      </c>
      <c r="F87" s="68">
        <v>2328</v>
      </c>
      <c r="G87" s="68">
        <v>1</v>
      </c>
      <c r="H87" s="19"/>
    </row>
    <row r="88" spans="1:8">
      <c r="A88" s="164"/>
      <c r="B88" s="73" t="s">
        <v>84</v>
      </c>
      <c r="C88" s="70">
        <v>606</v>
      </c>
      <c r="D88" s="70">
        <v>177</v>
      </c>
      <c r="E88" s="74" t="s">
        <v>85</v>
      </c>
      <c r="F88" s="70">
        <v>674</v>
      </c>
      <c r="G88" s="70">
        <v>3</v>
      </c>
      <c r="H88" s="19"/>
    </row>
    <row r="89" spans="1:8">
      <c r="A89" s="165"/>
      <c r="B89" s="73" t="s">
        <v>86</v>
      </c>
      <c r="C89" s="70">
        <v>1162</v>
      </c>
      <c r="D89" s="70">
        <v>177</v>
      </c>
      <c r="E89" s="74" t="s">
        <v>87</v>
      </c>
      <c r="F89" s="70">
        <v>298</v>
      </c>
      <c r="G89" s="70">
        <v>0</v>
      </c>
      <c r="H89" s="19"/>
    </row>
  </sheetData>
  <mergeCells count="17">
    <mergeCell ref="A4:A8"/>
    <mergeCell ref="A28:A30"/>
    <mergeCell ref="A20:A27"/>
    <mergeCell ref="A31:A35"/>
    <mergeCell ref="A10:A11"/>
    <mergeCell ref="A15:A18"/>
    <mergeCell ref="A38:A39"/>
    <mergeCell ref="A12:A14"/>
    <mergeCell ref="A40:A41"/>
    <mergeCell ref="A54:A61"/>
    <mergeCell ref="A42:A51"/>
    <mergeCell ref="A36:A37"/>
    <mergeCell ref="A76:A89"/>
    <mergeCell ref="A62:A63"/>
    <mergeCell ref="A52:A53"/>
    <mergeCell ref="A65:A70"/>
    <mergeCell ref="A71:A75"/>
  </mergeCells>
  <phoneticPr fontId="2" type="noConversion"/>
  <pageMargins left="0.44" right="0.53" top="0.47" bottom="0.44" header="0.42" footer="0.35"/>
  <pageSetup paperSize="9" scale="94" orientation="portrait" r:id="rId1"/>
  <headerFooter alignWithMargins="0"/>
  <rowBreaks count="1" manualBreakCount="1">
    <brk id="3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彙整表格</vt:lpstr>
      <vt:lpstr>細項</vt:lpstr>
      <vt:lpstr>細項!Print_Area</vt:lpstr>
      <vt:lpstr>彙整表格!Print_Area</vt:lpstr>
      <vt:lpstr>細項!Print_Titles</vt:lpstr>
    </vt:vector>
  </TitlesOfParts>
  <Company>tcu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陳啟維</dc:creator>
  <cp:lastModifiedBy>supeifen</cp:lastModifiedBy>
  <cp:lastPrinted>2018-08-02T03:05:09Z</cp:lastPrinted>
  <dcterms:created xsi:type="dcterms:W3CDTF">2007-04-10T08:02:51Z</dcterms:created>
  <dcterms:modified xsi:type="dcterms:W3CDTF">2018-08-02T03:17:03Z</dcterms:modified>
</cp:coreProperties>
</file>